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135" windowWidth="0" windowHeight="21435" activeTab="0"/>
  </bookViews>
  <sheets>
    <sheet name="Evaluation sheet - office use" sheetId="1" r:id="rId1"/>
  </sheets>
  <definedNames>
    <definedName name="_xlnm.Print_Area" localSheetId="0">'Evaluation sheet - office use'!$A$1:$J$133</definedName>
  </definedNames>
  <calcPr fullCalcOnLoad="1"/>
</workbook>
</file>

<file path=xl/sharedStrings.xml><?xml version="1.0" encoding="utf-8"?>
<sst xmlns="http://schemas.openxmlformats.org/spreadsheetml/2006/main" count="231" uniqueCount="214">
  <si>
    <t>Candidate name:</t>
  </si>
  <si>
    <t>Category:</t>
  </si>
  <si>
    <t>Scale of evaluation</t>
  </si>
  <si>
    <t>Date:</t>
  </si>
  <si>
    <t>SOUTH AFRICAN COUNCIL</t>
  </si>
  <si>
    <t>FOR THE</t>
  </si>
  <si>
    <t>LANDSCAPE ARCHITECTURAL PROFESSION</t>
  </si>
  <si>
    <t>SECTION 2: LANDSCAPE ARCHITECTURAL PROCESS AND PUBLIC REALM DESIGN</t>
  </si>
  <si>
    <t>Reports and guidelines</t>
  </si>
  <si>
    <t>Design Framework/ Master Plans</t>
  </si>
  <si>
    <t>Collation of data, services and relevant integration of design information</t>
  </si>
  <si>
    <t xml:space="preserve">Evaluation of data </t>
  </si>
  <si>
    <t>Brief description of scope of work</t>
  </si>
  <si>
    <t>Planting plans (aesthetics and function)</t>
  </si>
  <si>
    <t xml:space="preserve">Setting Out plans </t>
  </si>
  <si>
    <t>Detail Design elements incl meeting regulatory requirements</t>
  </si>
  <si>
    <t xml:space="preserve">BoQ including quantification and measuring as in a BOQ for tendering/quoting purposes </t>
  </si>
  <si>
    <t>Example of a cost estimate</t>
  </si>
  <si>
    <t>Close-out report</t>
  </si>
  <si>
    <t xml:space="preserve">Presentation techniques </t>
  </si>
  <si>
    <t>Research Examples/description</t>
  </si>
  <si>
    <t>As-built plan/s</t>
  </si>
  <si>
    <t>Motivational reports  i.e. what were the opportunities/ challenges/ considerations and how did the design address such</t>
  </si>
  <si>
    <t>EVALUATION SHEET</t>
  </si>
  <si>
    <t>Plant knowledge</t>
  </si>
  <si>
    <t>Arboriculture</t>
  </si>
  <si>
    <t>Soil knowledge</t>
  </si>
  <si>
    <t>Landscape Equipment</t>
  </si>
  <si>
    <t>Landscape installation practices</t>
  </si>
  <si>
    <t>Example of a practical completion certificate (JBCC)</t>
  </si>
  <si>
    <t>Example of payment certificates  (JBCC)</t>
  </si>
  <si>
    <t>Example of a works completion certificate  (JBCC)</t>
  </si>
  <si>
    <t>Example of a final completion certificate  (JBCC)</t>
  </si>
  <si>
    <t>SECTION 4: LANDSCAPE PROJECT MANAGEMNT &amp; LANDSCAPE CONSTRUCTION</t>
  </si>
  <si>
    <t>SECTION 5: APPLIED HORTICULTURE/LANDSCAPE TECHNOLOGY</t>
  </si>
  <si>
    <t>Landscape Theories and Metholodologies</t>
  </si>
  <si>
    <t>Construction history, theory and critique</t>
  </si>
  <si>
    <t>Cultural landscapes</t>
  </si>
  <si>
    <t>Plant design i.e. aesthetical, functional and ecological considerations</t>
  </si>
  <si>
    <t xml:space="preserve">Landscape levels, drainage plans, storm water management </t>
  </si>
  <si>
    <t>Landscape Master Planning/Design Framework</t>
  </si>
  <si>
    <t>Post Project Construction</t>
  </si>
  <si>
    <t xml:space="preserve">Costing, rate calculation, work measurement, preparation of monthly claim, interaction with cost controller for valuation and certification of landscape work. </t>
  </si>
  <si>
    <t>Understanding specifications, aesthetic interpretation, accuracy of installation</t>
  </si>
  <si>
    <t>Elevations, slopes and falls, co-ordinates, datum points, setting out points, dimensions, distances and proportion</t>
  </si>
  <si>
    <t xml:space="preserve">Supplier management and control, size, type and sequencing of deliveries, commercial arrangements and proportions. </t>
  </si>
  <si>
    <t>Flow of water, infiltration, porosity, watering requirements</t>
  </si>
  <si>
    <t>Landscape maintenance practice</t>
  </si>
  <si>
    <t xml:space="preserve">Design of systems, working drawings and estimates of quantities and costs, installation and maintenance. </t>
  </si>
  <si>
    <t>Determination of watering requirements, implementing water-wise principles</t>
  </si>
  <si>
    <t xml:space="preserve">Technical Skills </t>
  </si>
  <si>
    <r>
      <rPr>
        <b/>
        <sz val="11"/>
        <rFont val="Calibri"/>
        <family val="2"/>
      </rPr>
      <t>Project Management</t>
    </r>
    <r>
      <rPr>
        <sz val="11"/>
        <rFont val="Calibri"/>
        <family val="2"/>
      </rPr>
      <t xml:space="preserve">: </t>
    </r>
  </si>
  <si>
    <r>
      <rPr>
        <b/>
        <sz val="11"/>
        <rFont val="Calibri"/>
        <family val="2"/>
      </rPr>
      <t>Construction Contract Management</t>
    </r>
    <r>
      <rPr>
        <sz val="11"/>
        <rFont val="Calibri"/>
        <family val="2"/>
      </rPr>
      <t xml:space="preserve">:  </t>
    </r>
  </si>
  <si>
    <r>
      <rPr>
        <b/>
        <sz val="11"/>
        <rFont val="Calibri"/>
        <family val="2"/>
      </rPr>
      <t>Construction Contract Implementation</t>
    </r>
    <r>
      <rPr>
        <sz val="11"/>
        <rFont val="Calibri"/>
        <family val="2"/>
      </rPr>
      <t xml:space="preserve">: . </t>
    </r>
  </si>
  <si>
    <r>
      <rPr>
        <b/>
        <sz val="11"/>
        <rFont val="Calibri"/>
        <family val="2"/>
      </rPr>
      <t>Construction Contract Administration</t>
    </r>
    <r>
      <rPr>
        <sz val="11"/>
        <rFont val="Calibri"/>
        <family val="2"/>
      </rPr>
      <t xml:space="preserve">: </t>
    </r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</si>
  <si>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</si>
  <si>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</si>
  <si>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</si>
  <si>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</si>
  <si>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</si>
  <si>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</si>
  <si>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</si>
  <si>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</si>
  <si>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</si>
  <si>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</si>
  <si>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</si>
  <si>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</si>
  <si>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</si>
  <si>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</si>
  <si>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</si>
  <si>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</si>
  <si>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</si>
  <si>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</si>
  <si>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</si>
  <si>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</si>
  <si>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</si>
  <si>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</si>
  <si>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</si>
  <si>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2.5.1</t>
  </si>
  <si>
    <t>2.5.2</t>
  </si>
  <si>
    <t>2.5.3</t>
  </si>
  <si>
    <t>2.6.1</t>
  </si>
  <si>
    <t>2.6.2</t>
  </si>
  <si>
    <t>2.6.3</t>
  </si>
  <si>
    <t>2.6.4</t>
  </si>
  <si>
    <t>2.6.5</t>
  </si>
  <si>
    <t>MARK OUT OF 100</t>
  </si>
  <si>
    <t>4.1.1</t>
  </si>
  <si>
    <t>4.1.2</t>
  </si>
  <si>
    <t>4.1.3</t>
  </si>
  <si>
    <t>4.4.1</t>
  </si>
  <si>
    <t>4.4.6</t>
  </si>
  <si>
    <t>4.4.7</t>
  </si>
  <si>
    <t>4.4.8</t>
  </si>
  <si>
    <t>4.3.1</t>
  </si>
  <si>
    <t>4.3.2</t>
  </si>
  <si>
    <t>4.2.1</t>
  </si>
  <si>
    <t>4.2.2</t>
  </si>
  <si>
    <t>4.2.3</t>
  </si>
  <si>
    <t>4.2.4</t>
  </si>
  <si>
    <t>4.2.5</t>
  </si>
  <si>
    <t>4.3.3</t>
  </si>
  <si>
    <t xml:space="preserve">Pest and disease control, </t>
  </si>
  <si>
    <t>Mark          (1-10)</t>
  </si>
  <si>
    <t>% OF TOTAL</t>
  </si>
  <si>
    <t>5.1.1</t>
  </si>
  <si>
    <t>5.2.1</t>
  </si>
  <si>
    <t>5.3.1</t>
  </si>
  <si>
    <t>5.3.2</t>
  </si>
  <si>
    <t>5.4.1</t>
  </si>
  <si>
    <t>5.4.2</t>
  </si>
  <si>
    <t>5.5.1</t>
  </si>
  <si>
    <t>5.6.1</t>
  </si>
  <si>
    <t>5.6.2</t>
  </si>
  <si>
    <t>5.6.3</t>
  </si>
  <si>
    <t>5.7.1</t>
  </si>
  <si>
    <t>5.8.1</t>
  </si>
  <si>
    <t>5.9.1</t>
  </si>
  <si>
    <t>5.9.2</t>
  </si>
  <si>
    <t>5.9.3</t>
  </si>
  <si>
    <t>2.1.1</t>
  </si>
  <si>
    <t>2.1.2</t>
  </si>
  <si>
    <t>2.1.3</t>
  </si>
  <si>
    <t>2.2.1</t>
  </si>
  <si>
    <t>2.2.2</t>
  </si>
  <si>
    <t>2.2.3</t>
  </si>
  <si>
    <t>2.2.4</t>
  </si>
  <si>
    <t>Sub- total Mark</t>
  </si>
  <si>
    <t>2.3</t>
  </si>
  <si>
    <t>2.1</t>
  </si>
  <si>
    <t>2.2</t>
  </si>
  <si>
    <t>2.4</t>
  </si>
  <si>
    <t xml:space="preserve">Inlusion of public participation/community design and feedback; inclusion of services co-ordination </t>
  </si>
  <si>
    <t>2.5</t>
  </si>
  <si>
    <t>2.6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</si>
  <si>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</si>
  <si>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</si>
  <si>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</si>
  <si>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</si>
  <si>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</si>
  <si>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</si>
  <si>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</si>
  <si>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</si>
  <si>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</si>
  <si>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</si>
  <si>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</si>
  <si>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</si>
  <si>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</si>
  <si>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Best practice principles and audits</t>
  </si>
  <si>
    <r>
      <t xml:space="preserve">Landscape design theory eg. </t>
    </r>
    <r>
      <rPr>
        <sz val="11"/>
        <rFont val="Calibri"/>
        <family val="2"/>
      </rPr>
      <t>s</t>
    </r>
    <r>
      <rPr>
        <sz val="11"/>
        <rFont val="Calibri"/>
        <family val="2"/>
      </rPr>
      <t>ustainable design, green building, ecological responsive design</t>
    </r>
    <r>
      <rPr>
        <sz val="11"/>
        <rFont val="Calibri"/>
        <family val="2"/>
      </rPr>
      <t>, SITES, New Landscape Declaration,</t>
    </r>
    <r>
      <rPr>
        <sz val="11"/>
        <rFont val="Calibri"/>
        <family val="2"/>
      </rPr>
      <t xml:space="preserve"> etc</t>
    </r>
  </si>
  <si>
    <t>Hard Landscape Detail Construction drawings e.g. paving plans, water features, planters, retaining walls, street furniture, signage, artwork, rubbing matting, etc</t>
  </si>
  <si>
    <t>Soft Landscape Detail Construction drawings e.g. permeable paving, green roofs/walls, transplanting, erosion control, etc</t>
  </si>
  <si>
    <t>Understanding of complexity, context and difficulty, interface with other contractors, access, storage &amp; staging points.  Programming</t>
  </si>
  <si>
    <t>2.5.4</t>
  </si>
  <si>
    <t>2.5.5</t>
  </si>
  <si>
    <t>2.5.6</t>
  </si>
  <si>
    <t>2.5.7</t>
  </si>
  <si>
    <t>Preparation and submission, returnables schedule, pricing review, evaluation criteria, insurances, compliance issues. Example: Health and Safety &amp; waste management</t>
  </si>
  <si>
    <t>Appointment letter, contract document familiarisation, forms of contract and implications. Environmental compliance (EIA, EMP) authorisation compliance &amp; legislative compliance</t>
  </si>
  <si>
    <t>Nursery management: set up on site, propagation methods, propagation mediums, fertilizing, maintenance, pest and disease control. plant harvesting (on site or local) and/or rescue (on site or local)</t>
  </si>
  <si>
    <t>Tree planting methods, appropriate pruning, root treatment, tree surgery, pests &amp; disease identification and treatment.  Best practice</t>
  </si>
  <si>
    <t>Tree removal practises (Alien invasive and non invasive)</t>
  </si>
  <si>
    <t>Transplanting practices and technologies</t>
  </si>
  <si>
    <t>5.3.3</t>
  </si>
  <si>
    <t>Classification (interpretation), fertilisation, handling and placing, cultivation, mulching, growth media. applicable to on site and imported soils. Topsoil harvesting and storage from site</t>
  </si>
  <si>
    <t xml:space="preserve">Sport field, construction, maintenance, preparation of fields. drainage, refurbishment/renewal/reinstatement; sporting code specifications e.g. FIFA, IRB, IAAF, etc; </t>
  </si>
  <si>
    <t xml:space="preserve">Water quality - interpretation of lab results, mitigation measures, system appropriateness and technologies; water sources etc. </t>
  </si>
  <si>
    <t>Understanding equipment  capacity, specifications, suitability, calibration. Costs, skill requirements, limitations, sourcing, avaliability, etc</t>
  </si>
  <si>
    <t>Plant growth, water requirements. Carbon foorptint of maintenance; SITES; specifications; replacement of plants/materials; programming; pruning; seasonal tasks; hard landscape maintenance (paving, furniture, electrical, services, bins, sweeping, detergents, etc); irrigation maintenance (cleaning heads, replacement of worn parts, repairs, UV damage, etc); vandalism; monitoring</t>
  </si>
  <si>
    <t>Drafting. Design communication skills, both digital and by hand</t>
  </si>
  <si>
    <t>2.3.14</t>
  </si>
  <si>
    <t>Sketch design proposals and responsiveness to design conditions.  Section, elevations and presentation drawings</t>
  </si>
  <si>
    <r>
      <t xml:space="preserve">Site </t>
    </r>
    <r>
      <rPr>
        <sz val="11"/>
        <rFont val="Calibri"/>
        <family val="2"/>
      </rPr>
      <t>survey/analysis/evaluation</t>
    </r>
  </si>
  <si>
    <r>
      <t> Landscape Design</t>
    </r>
    <r>
      <rPr>
        <b/>
        <sz val="11"/>
        <rFont val="Calibri"/>
        <family val="2"/>
      </rPr>
      <t xml:space="preserve"> </t>
    </r>
  </si>
  <si>
    <r>
      <t xml:space="preserve">Interpretation of </t>
    </r>
    <r>
      <rPr>
        <sz val="11"/>
        <rFont val="Calibri"/>
        <family val="2"/>
      </rPr>
      <t xml:space="preserve">project brief </t>
    </r>
  </si>
  <si>
    <r>
      <t xml:space="preserve">Concept </t>
    </r>
    <r>
      <rPr>
        <sz val="11"/>
        <rFont val="Calibri"/>
        <family val="2"/>
      </rPr>
      <t>and concept development</t>
    </r>
  </si>
  <si>
    <r>
      <t xml:space="preserve">Material palette </t>
    </r>
    <r>
      <rPr>
        <sz val="11"/>
        <rFont val="Calibri"/>
        <family val="2"/>
      </rPr>
      <t>(hard and soft, street furniture, colours, textures, look and feel) and seasonal avaliability/lead times</t>
    </r>
  </si>
  <si>
    <r>
      <t xml:space="preserve">Describe the interaction </t>
    </r>
    <r>
      <rPr>
        <sz val="11"/>
        <rFont val="Calibri"/>
        <family val="2"/>
      </rPr>
      <t>and communication with the other professionals and specialists on the team</t>
    </r>
  </si>
  <si>
    <r>
      <t>Any plans / documentation approval</t>
    </r>
    <r>
      <rPr>
        <sz val="11"/>
        <rFont val="Calibri"/>
        <family val="2"/>
      </rPr>
      <t>; national and local authority requirements e.g.  National Building Regulations  SANS 10400 , NEMA, municipal by-laws, SDP/LDP's etc.</t>
    </r>
  </si>
  <si>
    <r>
      <t xml:space="preserve">Working </t>
    </r>
    <r>
      <rPr>
        <b/>
        <sz val="11"/>
        <rFont val="Calibri"/>
        <family val="2"/>
      </rPr>
      <t xml:space="preserve">Drawings &amp; Documentation </t>
    </r>
  </si>
  <si>
    <r>
      <t xml:space="preserve">Grading </t>
    </r>
    <r>
      <rPr>
        <sz val="11"/>
        <rFont val="Calibri"/>
        <family val="2"/>
      </rPr>
      <t>and drainage plans</t>
    </r>
  </si>
  <si>
    <r>
      <t xml:space="preserve">Irrigation design </t>
    </r>
    <r>
      <rPr>
        <sz val="11"/>
        <rFont val="Calibri"/>
        <family val="2"/>
      </rPr>
      <t xml:space="preserve">and/or inputs </t>
    </r>
  </si>
  <si>
    <r>
      <t xml:space="preserve">Specifications </t>
    </r>
    <r>
      <rPr>
        <sz val="11"/>
        <rFont val="Calibri"/>
        <family val="2"/>
      </rPr>
      <t>and tender documentation (often in consultation with a QS)</t>
    </r>
  </si>
  <si>
    <r>
      <t xml:space="preserve">Lessons </t>
    </r>
    <r>
      <rPr>
        <sz val="11"/>
        <rFont val="Calibri"/>
        <family val="2"/>
      </rPr>
      <t>learnt and skills developed</t>
    </r>
  </si>
  <si>
    <r>
      <t xml:space="preserve">Photography </t>
    </r>
    <r>
      <rPr>
        <sz val="11"/>
        <rFont val="Calibri"/>
        <family val="2"/>
      </rPr>
      <t>(before, during and after project)</t>
    </r>
  </si>
  <si>
    <r>
      <t xml:space="preserve">Communication skills (visual and descriptive i.e. report </t>
    </r>
    <r>
      <rPr>
        <sz val="11"/>
        <rFont val="Calibri"/>
        <family val="2"/>
      </rPr>
      <t xml:space="preserve">writing and profile) Candidates need to understand this includes gramma, spelling, sentence structure, etc. </t>
    </r>
  </si>
  <si>
    <r>
      <t xml:space="preserve">Co-ordinate of role players, meetings and procedures. Co-ordination, integration and dissemination of project information </t>
    </r>
    <r>
      <rPr>
        <sz val="11"/>
        <rFont val="Calibri"/>
        <family val="2"/>
      </rPr>
      <t>with other contractors and consultants</t>
    </r>
  </si>
  <si>
    <r>
      <t xml:space="preserve">Example of a site meeting minutes </t>
    </r>
    <r>
      <rPr>
        <sz val="11"/>
        <rFont val="Calibri"/>
        <family val="2"/>
      </rPr>
      <t>(drawn up by candidate)</t>
    </r>
  </si>
  <si>
    <r>
      <t xml:space="preserve">Example of a drawing register </t>
    </r>
    <r>
      <rPr>
        <sz val="11"/>
        <rFont val="Calibri"/>
        <family val="2"/>
      </rPr>
      <t>(drawn up by candidate)</t>
    </r>
  </si>
  <si>
    <r>
      <t>Co-ordinate of sub contractors, meetings and procedures. Co-ordination, integration, management and dissemination of pro</t>
    </r>
    <r>
      <rPr>
        <sz val="11"/>
        <rFont val="Calibri"/>
        <family val="2"/>
      </rPr>
      <t>ject implementation information.</t>
    </r>
  </si>
  <si>
    <r>
      <t xml:space="preserve">Interface with other contractors </t>
    </r>
    <r>
      <rPr>
        <sz val="11"/>
        <rFont val="Calibri"/>
        <family val="2"/>
      </rPr>
      <t>and consultants, dependencies, sequencing of work, penalties and delays, notifications of delays.</t>
    </r>
  </si>
  <si>
    <r>
      <t xml:space="preserve">Example of a site instruction </t>
    </r>
    <r>
      <rPr>
        <sz val="11"/>
        <rFont val="Calibri"/>
        <family val="2"/>
      </rPr>
      <t>(drawn up by candidate)</t>
    </r>
  </si>
  <si>
    <r>
      <t>Example of variation order</t>
    </r>
    <r>
      <rPr>
        <sz val="11"/>
        <rFont val="Calibri"/>
        <family val="2"/>
      </rPr>
      <t xml:space="preserve"> (drawn up by candidate)</t>
    </r>
  </si>
  <si>
    <r>
      <t xml:space="preserve">Quality assurance in relation to specifications, testing of components and/materials, samples </t>
    </r>
    <r>
      <rPr>
        <sz val="11"/>
        <rFont val="Calibri"/>
        <family val="2"/>
      </rPr>
      <t xml:space="preserve">(material samples and on site mock ups), site house keeping. Format &amp; frequency, reporting and feedback. </t>
    </r>
  </si>
  <si>
    <r>
      <rPr>
        <sz val="11"/>
        <rFont val="Calibri"/>
        <family val="2"/>
      </rPr>
      <t>Botanical n</t>
    </r>
    <r>
      <rPr>
        <sz val="11"/>
        <rFont val="Calibri"/>
        <family val="2"/>
      </rPr>
      <t>omenclature, characteristics, uses and requirements. plant taxonomy, plant physiology, plant communities/companion planting, ecological value</t>
    </r>
  </si>
  <si>
    <r>
      <t>Plant propogation:</t>
    </r>
    <r>
      <rPr>
        <sz val="11"/>
        <rFont val="Calibri"/>
        <family val="2"/>
      </rPr>
      <t xml:space="preserve"> </t>
    </r>
  </si>
  <si>
    <r>
      <t>Turf grass management</t>
    </r>
    <r>
      <rPr>
        <sz val="11"/>
        <rFont val="Calibri"/>
        <family val="2"/>
      </rPr>
      <t xml:space="preserve">: </t>
    </r>
  </si>
  <si>
    <r>
      <t>Irrigation</t>
    </r>
    <r>
      <rPr>
        <sz val="11"/>
        <rFont val="Calibri"/>
        <family val="2"/>
      </rPr>
      <t xml:space="preserve">
</t>
    </r>
  </si>
  <si>
    <r>
      <t xml:space="preserve">Plant handling &amp; installation, </t>
    </r>
    <r>
      <rPr>
        <sz val="11"/>
        <rFont val="Calibri"/>
        <family val="2"/>
      </rPr>
      <t>s</t>
    </r>
    <r>
      <rPr>
        <sz val="11"/>
        <rFont val="Calibri"/>
        <family val="2"/>
      </rPr>
      <t>kill in the use and suitability of materials: paving, concrete, street furniture etc.  Setting out. On site storage and handeling of materials</t>
    </r>
  </si>
  <si>
    <t>Landscape architecture history, theory and critique.  Adhering to national standards and specification</t>
  </si>
  <si>
    <t>Mentor:</t>
  </si>
  <si>
    <t>Core compentancy compentacy level</t>
  </si>
  <si>
    <r>
      <t>PROFICIENT: (</t>
    </r>
    <r>
      <rPr>
        <sz val="11"/>
        <color indexed="10"/>
        <rFont val="Calibri"/>
        <family val="2"/>
      </rPr>
      <t>practice orientated</t>
    </r>
    <r>
      <rPr>
        <sz val="11"/>
        <rFont val="Calibri"/>
        <family val="2"/>
      </rPr>
      <t xml:space="preserve">) An ability to demonstrate project based application of </t>
    </r>
    <r>
      <rPr>
        <sz val="11"/>
        <color indexed="10"/>
        <rFont val="Calibri"/>
        <family val="2"/>
      </rPr>
      <t>specialist knowledge,</t>
    </r>
    <r>
      <rPr>
        <sz val="11"/>
        <rFont val="Calibri"/>
        <family val="2"/>
      </rPr>
      <t xml:space="preserve"> critically engaging with current research and or practices in doing so. To, within specific study fields, demonstrate the ability to</t>
    </r>
    <r>
      <rPr>
        <sz val="11"/>
        <color indexed="10"/>
        <rFont val="Calibri"/>
        <family val="2"/>
      </rPr>
      <t xml:space="preserve"> apply appropriate </t>
    </r>
    <r>
      <rPr>
        <b/>
        <sz val="11"/>
        <color indexed="10"/>
        <rFont val="Calibri"/>
        <family val="2"/>
      </rPr>
      <t>methods and processes</t>
    </r>
    <r>
      <rPr>
        <b/>
        <sz val="11"/>
        <rFont val="Calibri"/>
        <family val="2"/>
      </rPr>
      <t xml:space="preserve"> in unique real life project scenarios. To be </t>
    </r>
    <r>
      <rPr>
        <b/>
        <sz val="11"/>
        <color indexed="10"/>
        <rFont val="Calibri"/>
        <family val="2"/>
      </rPr>
      <t>proficient in management, design and supervision of project implementation in practice</t>
    </r>
    <r>
      <rPr>
        <sz val="11"/>
        <rFont val="Calibri"/>
        <family val="2"/>
      </rPr>
      <t xml:space="preserve">
methods and processes in unique real life project scenarios. To be proficient in management, design and supervision of project implementation in practice.</t>
    </r>
  </si>
  <si>
    <r>
      <t>COMPETENT: (</t>
    </r>
    <r>
      <rPr>
        <sz val="10"/>
        <color indexed="10"/>
        <rFont val="Arial"/>
        <family val="2"/>
      </rPr>
      <t>field specific competence</t>
    </r>
    <r>
      <rPr>
        <sz val="10"/>
        <color indexed="8"/>
        <rFont val="Arial"/>
        <family val="2"/>
      </rPr>
      <t xml:space="preserve">) Demonstrate </t>
    </r>
    <r>
      <rPr>
        <sz val="10"/>
        <color indexed="10"/>
        <rFont val="Arial"/>
        <family val="2"/>
      </rPr>
      <t>knowledge of and project based engagement</t>
    </r>
    <r>
      <rPr>
        <sz val="10"/>
        <color indexed="8"/>
        <rFont val="Arial"/>
        <family val="2"/>
      </rPr>
      <t xml:space="preserve"> in an area at the forefront of a field, discipline and practice; relating that knowledge to a particular context. Selecting and applying appropriate procedures, processes and techniques to unique landscape related challenges within a specialized field of practice.
processes and techniques to unique landscape related challenges within a specialized field of practice</t>
    </r>
  </si>
  <si>
    <r>
      <t>KNOWLEDGE AND UNDERSTANDING: (</t>
    </r>
    <r>
      <rPr>
        <sz val="10"/>
        <color indexed="10"/>
        <rFont val="Arial"/>
        <family val="2"/>
      </rPr>
      <t>integrated knowledge</t>
    </r>
    <r>
      <rPr>
        <sz val="10"/>
        <color indexed="8"/>
        <rFont val="Arial"/>
        <family val="2"/>
      </rPr>
      <t xml:space="preserve">) the </t>
    </r>
    <r>
      <rPr>
        <sz val="10"/>
        <color indexed="10"/>
        <rFont val="Arial"/>
        <family val="2"/>
      </rPr>
      <t>assimilation and comprehension of knowledge</t>
    </r>
    <r>
      <rPr>
        <sz val="10"/>
        <color indexed="8"/>
        <rFont val="Arial"/>
        <family val="2"/>
      </rPr>
      <t xml:space="preserve">. Individuals should be able to understand, apply and evaluate the key terms, concepts, facts, principles, rules and theories within the working </t>
    </r>
    <r>
      <rPr>
        <b/>
        <sz val="10"/>
        <color indexed="8"/>
        <rFont val="Arial"/>
        <family val="2"/>
      </rPr>
      <t>environment. The ability to select and apply a range of methods to resolve realistic landscape related problems in practice</t>
    </r>
    <r>
      <rPr>
        <sz val="10"/>
        <color indexed="8"/>
        <rFont val="Arial"/>
        <family val="2"/>
      </rPr>
      <t xml:space="preserve">
environment. The ability to select and apply a range of methods to resolve realistic landscape related problems in practice.</t>
    </r>
  </si>
  <si>
    <r>
      <t>KNOWLEDGABLE: (</t>
    </r>
    <r>
      <rPr>
        <sz val="10"/>
        <color indexed="10"/>
        <rFont val="Arial"/>
        <family val="2"/>
      </rPr>
      <t>to be acquainted with</t>
    </r>
    <r>
      <rPr>
        <sz val="10"/>
        <color indexed="8"/>
        <rFont val="Arial"/>
        <family val="2"/>
      </rPr>
      <t xml:space="preserve">) To demonstrate </t>
    </r>
    <r>
      <rPr>
        <sz val="10"/>
        <color indexed="10"/>
        <rFont val="Arial"/>
        <family val="2"/>
      </rPr>
      <t>detailed knowledge</t>
    </r>
    <r>
      <rPr>
        <sz val="10"/>
        <color indexed="8"/>
        <rFont val="Arial"/>
        <family val="2"/>
      </rPr>
      <t xml:space="preserve"> of one or more fields, disciplines or practices including the ability to apply appropriate methods, procedures and techniques within a defined context.</t>
    </r>
  </si>
  <si>
    <r>
      <t xml:space="preserve">INFORMED AWARENESS:To be sufficiently informed on matters pertaining to the profession i.e. demonstrate a </t>
    </r>
    <r>
      <rPr>
        <sz val="10"/>
        <color indexed="10"/>
        <rFont val="Arial"/>
        <family val="2"/>
      </rPr>
      <t>basic knowledge</t>
    </r>
    <r>
      <rPr>
        <sz val="10"/>
        <color indexed="8"/>
        <rFont val="Arial"/>
        <family val="2"/>
      </rPr>
      <t>. Aided through experiential training and or industry related methods of learning.</t>
    </r>
  </si>
  <si>
    <t>Professional Landscape Architect</t>
  </si>
  <si>
    <t>Professional Senior Landscape Architectural Technologist</t>
  </si>
  <si>
    <t>Professional  Landscape Architectural Technologist</t>
  </si>
  <si>
    <t>Professional  Landscape Architectural Technician</t>
  </si>
  <si>
    <r>
      <t>Applied Horticultural</t>
    </r>
    <r>
      <rPr>
        <b/>
        <sz val="26"/>
        <rFont val="Calibri"/>
        <family val="2"/>
      </rPr>
      <t xml:space="preserve"> and Landscape Technology</t>
    </r>
  </si>
  <si>
    <r>
      <t xml:space="preserve">Landscape Project Management </t>
    </r>
    <r>
      <rPr>
        <b/>
        <sz val="24"/>
        <rFont val="Calibri"/>
        <family val="2"/>
      </rPr>
      <t>and Landscape Construction</t>
    </r>
  </si>
  <si>
    <r>
      <t xml:space="preserve">Landscape </t>
    </r>
    <r>
      <rPr>
        <b/>
        <sz val="24"/>
        <rFont val="Calibri"/>
        <family val="2"/>
      </rPr>
      <t>Design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</si>
</sst>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R&quot;#,##0;\-&quot;R&quot;#,##0"/>
    <numFmt numFmtId="171" formatCode="&quot;R&quot;#,##0;[Red]\-&quot;R&quot;#,##0"/>
    <numFmt numFmtId="172" formatCode="&quot;R&quot;#,##0.00;\-&quot;R&quot;#,##0.00"/>
    <numFmt numFmtId="173" formatCode="&quot;R&quot;#,##0.00;[Red]\-&quot;R&quot;#,##0.00"/>
    <numFmt numFmtId="174" formatCode="_-&quot;R&quot;* #,##0_-;\-&quot;R&quot;* #,##0_-;_-&quot;R&quot;* &quot;-&quot;_-;_-@_-"/>
    <numFmt numFmtId="175" formatCode="_-* #,##0_-;\-* #,##0_-;_-* &quot;-&quot;_-;_-@_-"/>
    <numFmt numFmtId="176" formatCode="_-&quot;R&quot;* #,##0.00_-;\-&quot;R&quot;* #,##0.00_-;_-&quot;R&quot;* &quot;-&quot;??_-;_-@_-"/>
    <numFmt numFmtId="177" formatCode="_-* #,##0.00_-;\-* #,##0.00_-;_-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"/>
    <numFmt numFmtId="197" formatCode="dd/mm/yyyy"/>
    <numFmt numFmtId="198" formatCode="0.0%"/>
    <numFmt numFmtId="199" formatCode="#,##0.0_);\(#,##0.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24"/>
      <name val="Calibri"/>
      <family val="2"/>
    </font>
    <font>
      <b/>
      <sz val="26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196" fontId="2" fillId="0" borderId="10" xfId="0" applyNumberFormat="1" applyFont="1" applyFill="1" applyBorder="1" applyAlignment="1">
      <alignment horizontal="left" vertical="top"/>
    </xf>
    <xf numFmtId="0" fontId="3" fillId="13" borderId="1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1" fontId="2" fillId="11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right" vertical="center"/>
    </xf>
    <xf numFmtId="9" fontId="2" fillId="0" borderId="0" xfId="59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4" borderId="10" xfId="0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vertical="top" wrapText="1"/>
    </xf>
    <xf numFmtId="0" fontId="3" fillId="35" borderId="0" xfId="0" applyFont="1" applyFill="1" applyBorder="1" applyAlignment="1">
      <alignment/>
    </xf>
    <xf numFmtId="9" fontId="3" fillId="35" borderId="10" xfId="59" applyFont="1" applyFill="1" applyBorder="1" applyAlignment="1">
      <alignment vertical="top" wrapText="1"/>
    </xf>
    <xf numFmtId="196" fontId="3" fillId="35" borderId="10" xfId="59" applyNumberFormat="1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 quotePrefix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/>
    </xf>
    <xf numFmtId="9" fontId="2" fillId="0" borderId="10" xfId="59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11" borderId="10" xfId="0" applyFont="1" applyFill="1" applyBorder="1" applyAlignment="1">
      <alignment horizontal="left" vertical="top"/>
    </xf>
    <xf numFmtId="9" fontId="2" fillId="33" borderId="10" xfId="59" applyFont="1" applyFill="1" applyBorder="1" applyAlignment="1">
      <alignment/>
    </xf>
    <xf numFmtId="1" fontId="2" fillId="13" borderId="11" xfId="0" applyNumberFormat="1" applyFont="1" applyFill="1" applyBorder="1" applyAlignment="1">
      <alignment horizontal="center"/>
    </xf>
    <xf numFmtId="9" fontId="3" fillId="36" borderId="10" xfId="59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35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35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30" fillId="34" borderId="10" xfId="0" applyFont="1" applyFill="1" applyBorder="1" applyAlignment="1">
      <alignment horizontal="center" textRotation="90" wrapText="1"/>
    </xf>
    <xf numFmtId="0" fontId="30" fillId="11" borderId="10" xfId="0" applyFont="1" applyFill="1" applyBorder="1" applyAlignment="1">
      <alignment horizontal="center" textRotation="90" wrapText="1"/>
    </xf>
    <xf numFmtId="0" fontId="30" fillId="13" borderId="10" xfId="0" applyFont="1" applyFill="1" applyBorder="1" applyAlignment="1">
      <alignment horizontal="center" textRotation="90" wrapText="1"/>
    </xf>
    <xf numFmtId="0" fontId="10" fillId="34" borderId="12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/>
    </xf>
    <xf numFmtId="9" fontId="3" fillId="34" borderId="10" xfId="59" applyFont="1" applyFill="1" applyBorder="1" applyAlignment="1">
      <alignment horizontal="center" wrapText="1"/>
    </xf>
    <xf numFmtId="0" fontId="3" fillId="11" borderId="10" xfId="0" applyFont="1" applyFill="1" applyBorder="1" applyAlignment="1">
      <alignment horizontal="center" wrapText="1"/>
    </xf>
    <xf numFmtId="9" fontId="3" fillId="11" borderId="10" xfId="59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9" fontId="3" fillId="13" borderId="10" xfId="59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9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1181100</xdr:colOff>
      <xdr:row>9</xdr:row>
      <xdr:rowOff>76200</xdr:rowOff>
    </xdr:to>
    <xdr:pic>
      <xdr:nvPicPr>
        <xdr:cNvPr id="1" name="Picture 1" descr="Saclap letter head4"/>
        <xdr:cNvPicPr preferRelativeResize="1">
          <a:picLocks noChangeAspect="1"/>
        </xdr:cNvPicPr>
      </xdr:nvPicPr>
      <xdr:blipFill>
        <a:blip r:embed="rId1"/>
        <a:srcRect r="75924" b="6356"/>
        <a:stretch>
          <a:fillRect/>
        </a:stretch>
      </xdr:blipFill>
      <xdr:spPr>
        <a:xfrm>
          <a:off x="0" y="38100"/>
          <a:ext cx="1790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showGridLines="0" tabSelected="1" zoomScaleSheetLayoutView="85" zoomScalePageLayoutView="0" workbookViewId="0" topLeftCell="A1">
      <selection activeCell="A8" sqref="A8:I8"/>
    </sheetView>
  </sheetViews>
  <sheetFormatPr defaultColWidth="11.421875" defaultRowHeight="15" customHeight="1"/>
  <cols>
    <col min="1" max="1" width="9.140625" style="17" customWidth="1"/>
    <col min="2" max="2" width="59.8515625" style="1" customWidth="1"/>
    <col min="3" max="3" width="7.00390625" style="13" customWidth="1"/>
    <col min="4" max="4" width="9.421875" style="13" customWidth="1"/>
    <col min="5" max="5" width="8.57421875" style="13" customWidth="1"/>
    <col min="6" max="6" width="8.8515625" style="13" customWidth="1"/>
    <col min="7" max="7" width="8.421875" style="1" customWidth="1"/>
    <col min="8" max="8" width="10.7109375" style="1" customWidth="1"/>
    <col min="9" max="9" width="10.140625" style="19" customWidth="1"/>
    <col min="10" max="10" width="21.7109375" style="13" customWidth="1"/>
    <col min="11" max="11" width="8.57421875" style="1" customWidth="1"/>
    <col min="12" max="16384" width="11.421875" style="1" customWidth="1"/>
  </cols>
  <sheetData>
    <row r="1" ht="15" customHeight="1">
      <c r="I1" s="81" t="s">
        <v>4</v>
      </c>
    </row>
    <row r="2" ht="15" customHeight="1">
      <c r="I2" s="81" t="s">
        <v>5</v>
      </c>
    </row>
    <row r="3" ht="15" customHeight="1">
      <c r="I3" s="81" t="s">
        <v>6</v>
      </c>
    </row>
    <row r="4" spans="2:6" ht="15" customHeight="1">
      <c r="B4" s="18"/>
      <c r="C4" s="56"/>
      <c r="D4" s="56"/>
      <c r="E4" s="56"/>
      <c r="F4" s="56"/>
    </row>
    <row r="5" spans="2:6" ht="15" customHeight="1">
      <c r="B5" s="18"/>
      <c r="C5" s="56"/>
      <c r="D5" s="56"/>
      <c r="E5" s="56"/>
      <c r="F5" s="56"/>
    </row>
    <row r="6" spans="2:6" ht="6" customHeight="1">
      <c r="B6" s="18"/>
      <c r="C6" s="56"/>
      <c r="D6" s="56"/>
      <c r="E6" s="56"/>
      <c r="F6" s="56"/>
    </row>
    <row r="7" spans="1:9" ht="15" customHeight="1">
      <c r="A7" s="79" t="s">
        <v>7</v>
      </c>
      <c r="B7" s="79"/>
      <c r="C7" s="79"/>
      <c r="D7" s="79"/>
      <c r="E7" s="79"/>
      <c r="F7" s="79"/>
      <c r="G7" s="79"/>
      <c r="H7" s="79"/>
      <c r="I7" s="79"/>
    </row>
    <row r="8" spans="1:9" ht="15" customHeight="1">
      <c r="A8" s="79" t="s">
        <v>33</v>
      </c>
      <c r="B8" s="79"/>
      <c r="C8" s="79"/>
      <c r="D8" s="79"/>
      <c r="E8" s="79"/>
      <c r="F8" s="79"/>
      <c r="G8" s="79"/>
      <c r="H8" s="79"/>
      <c r="I8" s="79"/>
    </row>
    <row r="9" spans="1:9" ht="15" customHeight="1">
      <c r="A9" s="79" t="s">
        <v>34</v>
      </c>
      <c r="B9" s="79"/>
      <c r="C9" s="79"/>
      <c r="D9" s="79"/>
      <c r="E9" s="79"/>
      <c r="F9" s="79"/>
      <c r="G9" s="79"/>
      <c r="H9" s="79"/>
      <c r="I9" s="79"/>
    </row>
    <row r="10" spans="1:9" ht="15" customHeight="1">
      <c r="A10" s="80" t="s">
        <v>23</v>
      </c>
      <c r="B10" s="80"/>
      <c r="C10" s="80"/>
      <c r="D10" s="80"/>
      <c r="E10" s="80"/>
      <c r="F10" s="80"/>
      <c r="G10" s="80"/>
      <c r="H10" s="80"/>
      <c r="I10" s="80"/>
    </row>
    <row r="11" spans="1:10" s="50" customFormat="1" ht="15" customHeight="1">
      <c r="A11" s="52"/>
      <c r="B11" s="52"/>
      <c r="C11" s="52"/>
      <c r="D11" s="52"/>
      <c r="E11" s="52"/>
      <c r="F11" s="52"/>
      <c r="G11" s="52"/>
      <c r="H11" s="52"/>
      <c r="I11" s="52"/>
      <c r="J11" s="13"/>
    </row>
    <row r="12" spans="2:6" ht="15" customHeight="1">
      <c r="B12" s="20"/>
      <c r="C12" s="78" t="s">
        <v>2</v>
      </c>
      <c r="D12" s="78"/>
      <c r="E12" s="78"/>
      <c r="F12" s="51"/>
    </row>
    <row r="13" spans="3:5" ht="15.75" customHeight="1">
      <c r="C13" s="76" t="s">
        <v>201</v>
      </c>
      <c r="D13" s="1"/>
      <c r="E13" s="1"/>
    </row>
    <row r="14" spans="1:5" ht="15" customHeight="1">
      <c r="A14" s="20" t="s">
        <v>0</v>
      </c>
      <c r="C14" s="13">
        <v>9</v>
      </c>
      <c r="D14" s="17" t="s">
        <v>202</v>
      </c>
      <c r="E14" s="1"/>
    </row>
    <row r="15" spans="1:5" ht="15" customHeight="1">
      <c r="A15" s="20" t="s">
        <v>1</v>
      </c>
      <c r="C15" s="13">
        <v>7</v>
      </c>
      <c r="D15" s="48" t="s">
        <v>203</v>
      </c>
      <c r="E15" s="1"/>
    </row>
    <row r="16" spans="1:10" s="47" customFormat="1" ht="15" customHeight="1">
      <c r="A16" s="20" t="s">
        <v>200</v>
      </c>
      <c r="C16" s="13">
        <v>5</v>
      </c>
      <c r="D16" s="48" t="s">
        <v>204</v>
      </c>
      <c r="E16" s="1"/>
      <c r="F16" s="13"/>
      <c r="J16" s="13"/>
    </row>
    <row r="17" spans="1:13" ht="15" customHeight="1">
      <c r="A17" s="20" t="s">
        <v>3</v>
      </c>
      <c r="C17" s="13">
        <v>3</v>
      </c>
      <c r="D17" s="48" t="s">
        <v>205</v>
      </c>
      <c r="E17" s="1"/>
      <c r="K17" s="49"/>
      <c r="L17" s="49"/>
      <c r="M17" s="49"/>
    </row>
    <row r="18" spans="3:5" ht="15">
      <c r="C18" s="13">
        <v>1</v>
      </c>
      <c r="D18" s="48" t="s">
        <v>206</v>
      </c>
      <c r="E18" s="1"/>
    </row>
    <row r="19" ht="15.75" thickBot="1">
      <c r="K19" s="23"/>
    </row>
    <row r="20" spans="1:11" ht="114.75" customHeight="1" thickBot="1">
      <c r="A20" s="24">
        <v>2</v>
      </c>
      <c r="B20" s="67" t="s">
        <v>213</v>
      </c>
      <c r="C20" s="64" t="s">
        <v>207</v>
      </c>
      <c r="D20" s="64" t="s">
        <v>208</v>
      </c>
      <c r="E20" s="64" t="s">
        <v>209</v>
      </c>
      <c r="F20" s="64" t="s">
        <v>210</v>
      </c>
      <c r="G20" s="54" t="s">
        <v>103</v>
      </c>
      <c r="H20" s="54" t="s">
        <v>104</v>
      </c>
      <c r="I20" s="71" t="s">
        <v>127</v>
      </c>
      <c r="J20" s="70">
        <f>SUM(I21+I26+I32+I48+I60+I69)</f>
        <v>0</v>
      </c>
      <c r="K20" s="21" t="s">
        <v>86</v>
      </c>
    </row>
    <row r="21" spans="1:11" s="20" customFormat="1" ht="15">
      <c r="A21" s="26" t="s">
        <v>129</v>
      </c>
      <c r="B21" s="27" t="s">
        <v>40</v>
      </c>
      <c r="C21" s="57"/>
      <c r="D21" s="57"/>
      <c r="E21" s="57"/>
      <c r="F21" s="57"/>
      <c r="G21" s="53">
        <f>SUM(G22:G24)/3</f>
        <v>0</v>
      </c>
      <c r="H21" s="29">
        <v>0.2</v>
      </c>
      <c r="I21" s="30">
        <f>SUM(G21*H21)*10</f>
        <v>0</v>
      </c>
      <c r="J21" s="22"/>
      <c r="K21" s="23"/>
    </row>
    <row r="22" spans="1:11" ht="15">
      <c r="A22" s="5" t="s">
        <v>120</v>
      </c>
      <c r="B22" s="3" t="s">
        <v>172</v>
      </c>
      <c r="C22" s="58">
        <v>9</v>
      </c>
      <c r="D22" s="58">
        <v>7</v>
      </c>
      <c r="E22" s="58">
        <v>5</v>
      </c>
      <c r="F22" s="58">
        <v>1</v>
      </c>
      <c r="G22" s="4"/>
      <c r="H22" s="2"/>
      <c r="I22" s="6"/>
      <c r="K22" s="25"/>
    </row>
    <row r="23" spans="1:11" ht="15">
      <c r="A23" s="5" t="s">
        <v>121</v>
      </c>
      <c r="B23" s="3" t="s">
        <v>9</v>
      </c>
      <c r="C23" s="58">
        <v>9</v>
      </c>
      <c r="D23" s="58">
        <v>7</v>
      </c>
      <c r="E23" s="58">
        <v>5</v>
      </c>
      <c r="F23" s="58">
        <v>1</v>
      </c>
      <c r="G23" s="4"/>
      <c r="H23" s="2"/>
      <c r="I23" s="6"/>
      <c r="K23" s="25"/>
    </row>
    <row r="24" spans="1:11" ht="15">
      <c r="A24" s="5" t="s">
        <v>122</v>
      </c>
      <c r="B24" s="4" t="s">
        <v>8</v>
      </c>
      <c r="C24" s="59">
        <v>9</v>
      </c>
      <c r="D24" s="59">
        <v>7</v>
      </c>
      <c r="E24" s="59">
        <v>5</v>
      </c>
      <c r="F24" s="59">
        <v>1</v>
      </c>
      <c r="G24" s="4"/>
      <c r="H24" s="2"/>
      <c r="I24" s="6"/>
      <c r="K24" s="25"/>
    </row>
    <row r="25" spans="1:11" ht="15">
      <c r="A25" s="5"/>
      <c r="B25" s="8"/>
      <c r="C25" s="60"/>
      <c r="D25" s="60"/>
      <c r="E25" s="60"/>
      <c r="F25" s="60"/>
      <c r="G25" s="4"/>
      <c r="H25" s="2"/>
      <c r="I25" s="6"/>
      <c r="K25" s="25"/>
    </row>
    <row r="26" spans="1:11" ht="15">
      <c r="A26" s="31" t="s">
        <v>130</v>
      </c>
      <c r="B26" s="32" t="s">
        <v>35</v>
      </c>
      <c r="C26" s="57"/>
      <c r="D26" s="57"/>
      <c r="E26" s="57"/>
      <c r="F26" s="57"/>
      <c r="G26" s="28">
        <f>SUM(G27:G30)/4</f>
        <v>0</v>
      </c>
      <c r="H26" s="29">
        <v>0.05</v>
      </c>
      <c r="I26" s="30">
        <f>SUM(G26*H26)*10</f>
        <v>0</v>
      </c>
      <c r="K26" s="25"/>
    </row>
    <row r="27" spans="1:11" ht="30">
      <c r="A27" s="5" t="s">
        <v>123</v>
      </c>
      <c r="B27" s="15" t="s">
        <v>199</v>
      </c>
      <c r="C27" s="59">
        <v>9</v>
      </c>
      <c r="D27" s="59">
        <v>7</v>
      </c>
      <c r="E27" s="59">
        <v>5</v>
      </c>
      <c r="F27" s="59">
        <v>1</v>
      </c>
      <c r="G27" s="4"/>
      <c r="H27" s="2"/>
      <c r="I27" s="6"/>
      <c r="K27" s="33"/>
    </row>
    <row r="28" spans="1:11" ht="45">
      <c r="A28" s="5" t="s">
        <v>124</v>
      </c>
      <c r="B28" s="15" t="s">
        <v>149</v>
      </c>
      <c r="C28" s="59">
        <v>9</v>
      </c>
      <c r="D28" s="59">
        <v>7</v>
      </c>
      <c r="E28" s="59">
        <v>5</v>
      </c>
      <c r="F28" s="59">
        <v>3</v>
      </c>
      <c r="G28" s="4"/>
      <c r="H28" s="2"/>
      <c r="I28" s="6"/>
      <c r="K28" s="25"/>
    </row>
    <row r="29" spans="1:11" ht="16.5" customHeight="1">
      <c r="A29" s="5" t="s">
        <v>125</v>
      </c>
      <c r="B29" s="15" t="s">
        <v>36</v>
      </c>
      <c r="C29" s="59">
        <v>9</v>
      </c>
      <c r="D29" s="59">
        <v>7</v>
      </c>
      <c r="E29" s="59">
        <v>5</v>
      </c>
      <c r="F29" s="59">
        <v>3</v>
      </c>
      <c r="G29" s="4"/>
      <c r="H29" s="2"/>
      <c r="I29" s="6"/>
      <c r="K29" s="33"/>
    </row>
    <row r="30" spans="1:11" ht="15">
      <c r="A30" s="5" t="s">
        <v>126</v>
      </c>
      <c r="B30" s="15" t="s">
        <v>37</v>
      </c>
      <c r="C30" s="59">
        <v>9</v>
      </c>
      <c r="D30" s="59">
        <v>7</v>
      </c>
      <c r="E30" s="59">
        <v>5</v>
      </c>
      <c r="F30" s="59">
        <v>3</v>
      </c>
      <c r="G30" s="4"/>
      <c r="H30" s="2"/>
      <c r="I30" s="6"/>
      <c r="K30" s="25"/>
    </row>
    <row r="31" spans="1:11" ht="15">
      <c r="A31" s="5"/>
      <c r="B31" s="8"/>
      <c r="C31" s="60"/>
      <c r="D31" s="60"/>
      <c r="E31" s="60"/>
      <c r="F31" s="60"/>
      <c r="G31" s="4"/>
      <c r="H31" s="2"/>
      <c r="I31" s="6"/>
      <c r="K31" s="25"/>
    </row>
    <row r="32" spans="1:11" s="20" customFormat="1" ht="15">
      <c r="A32" s="26" t="s">
        <v>128</v>
      </c>
      <c r="B32" s="27" t="s">
        <v>173</v>
      </c>
      <c r="C32" s="57"/>
      <c r="D32" s="57"/>
      <c r="E32" s="57"/>
      <c r="F32" s="57"/>
      <c r="G32" s="28">
        <f>SUM(G33:G46)/14</f>
        <v>0</v>
      </c>
      <c r="H32" s="29">
        <v>0.3</v>
      </c>
      <c r="I32" s="30">
        <f>SUM(G32*H32)*10</f>
        <v>0</v>
      </c>
      <c r="J32" s="22"/>
      <c r="K32" s="23"/>
    </row>
    <row r="33" spans="1:11" ht="15">
      <c r="A33" s="5" t="s">
        <v>55</v>
      </c>
      <c r="B33" s="7" t="s">
        <v>39</v>
      </c>
      <c r="C33" s="61">
        <v>9</v>
      </c>
      <c r="D33" s="61">
        <v>7</v>
      </c>
      <c r="E33" s="61">
        <v>5</v>
      </c>
      <c r="F33" s="61">
        <v>1</v>
      </c>
      <c r="G33" s="4"/>
      <c r="H33" s="2"/>
      <c r="I33" s="6"/>
      <c r="K33" s="25"/>
    </row>
    <row r="34" spans="1:11" ht="15">
      <c r="A34" s="5" t="s">
        <v>56</v>
      </c>
      <c r="B34" s="7" t="s">
        <v>12</v>
      </c>
      <c r="C34" s="61">
        <v>9</v>
      </c>
      <c r="D34" s="61">
        <v>7</v>
      </c>
      <c r="E34" s="61">
        <v>5</v>
      </c>
      <c r="F34" s="61">
        <v>1</v>
      </c>
      <c r="G34" s="4"/>
      <c r="H34" s="2"/>
      <c r="I34" s="6"/>
      <c r="K34" s="34"/>
    </row>
    <row r="35" spans="1:11" ht="15">
      <c r="A35" s="5" t="s">
        <v>57</v>
      </c>
      <c r="B35" s="7" t="s">
        <v>174</v>
      </c>
      <c r="C35" s="61">
        <v>9</v>
      </c>
      <c r="D35" s="61">
        <v>7</v>
      </c>
      <c r="E35" s="61">
        <v>5</v>
      </c>
      <c r="F35" s="61">
        <v>1</v>
      </c>
      <c r="G35" s="4"/>
      <c r="H35" s="2"/>
      <c r="I35" s="6"/>
      <c r="K35" s="25"/>
    </row>
    <row r="36" spans="1:11" ht="15">
      <c r="A36" s="5" t="s">
        <v>58</v>
      </c>
      <c r="B36" s="7" t="s">
        <v>172</v>
      </c>
      <c r="C36" s="61">
        <v>9</v>
      </c>
      <c r="D36" s="61">
        <v>7</v>
      </c>
      <c r="E36" s="61">
        <v>5</v>
      </c>
      <c r="F36" s="61">
        <v>1</v>
      </c>
      <c r="G36" s="4"/>
      <c r="H36" s="2"/>
      <c r="I36" s="6"/>
      <c r="K36" s="25"/>
    </row>
    <row r="37" spans="1:11" ht="30">
      <c r="A37" s="5" t="s">
        <v>59</v>
      </c>
      <c r="B37" s="7" t="s">
        <v>10</v>
      </c>
      <c r="C37" s="61">
        <v>9</v>
      </c>
      <c r="D37" s="61">
        <v>7</v>
      </c>
      <c r="E37" s="61">
        <v>5</v>
      </c>
      <c r="F37" s="61">
        <v>1</v>
      </c>
      <c r="G37" s="4"/>
      <c r="H37" s="2"/>
      <c r="I37" s="6"/>
      <c r="K37" s="25"/>
    </row>
    <row r="38" spans="1:11" ht="15">
      <c r="A38" s="5" t="s">
        <v>60</v>
      </c>
      <c r="B38" s="7" t="s">
        <v>11</v>
      </c>
      <c r="C38" s="61">
        <v>9</v>
      </c>
      <c r="D38" s="61">
        <v>7</v>
      </c>
      <c r="E38" s="61">
        <v>5</v>
      </c>
      <c r="F38" s="61">
        <v>1</v>
      </c>
      <c r="G38" s="4"/>
      <c r="H38" s="2"/>
      <c r="I38" s="6"/>
      <c r="K38" s="25"/>
    </row>
    <row r="39" spans="1:11" ht="15">
      <c r="A39" s="5" t="s">
        <v>61</v>
      </c>
      <c r="B39" s="7" t="s">
        <v>175</v>
      </c>
      <c r="C39" s="61">
        <v>9</v>
      </c>
      <c r="D39" s="61">
        <v>7</v>
      </c>
      <c r="E39" s="61">
        <v>5</v>
      </c>
      <c r="F39" s="61">
        <v>1</v>
      </c>
      <c r="G39" s="4"/>
      <c r="H39" s="2"/>
      <c r="I39" s="6"/>
      <c r="K39" s="25"/>
    </row>
    <row r="40" spans="1:11" ht="30">
      <c r="A40" s="5" t="s">
        <v>62</v>
      </c>
      <c r="B40" s="7" t="s">
        <v>176</v>
      </c>
      <c r="C40" s="61">
        <v>9</v>
      </c>
      <c r="D40" s="61">
        <v>7</v>
      </c>
      <c r="E40" s="61">
        <v>5</v>
      </c>
      <c r="F40" s="61">
        <v>1</v>
      </c>
      <c r="G40" s="4"/>
      <c r="H40" s="2"/>
      <c r="I40" s="6"/>
      <c r="K40" s="25"/>
    </row>
    <row r="41" spans="1:11" ht="30">
      <c r="A41" s="5" t="s">
        <v>63</v>
      </c>
      <c r="B41" s="7" t="s">
        <v>171</v>
      </c>
      <c r="C41" s="61">
        <v>9</v>
      </c>
      <c r="D41" s="61">
        <v>7</v>
      </c>
      <c r="E41" s="61">
        <v>5</v>
      </c>
      <c r="F41" s="61">
        <v>1</v>
      </c>
      <c r="G41" s="4"/>
      <c r="H41" s="2"/>
      <c r="I41" s="6"/>
      <c r="K41" s="25"/>
    </row>
    <row r="42" spans="1:11" ht="30">
      <c r="A42" s="5" t="s">
        <v>64</v>
      </c>
      <c r="B42" s="7" t="s">
        <v>22</v>
      </c>
      <c r="C42" s="61">
        <v>9</v>
      </c>
      <c r="D42" s="61">
        <v>7</v>
      </c>
      <c r="E42" s="61">
        <v>5</v>
      </c>
      <c r="F42" s="61">
        <v>1</v>
      </c>
      <c r="G42" s="4"/>
      <c r="H42" s="2"/>
      <c r="I42" s="6"/>
      <c r="K42" s="25"/>
    </row>
    <row r="43" spans="1:11" ht="30">
      <c r="A43" s="5" t="s">
        <v>65</v>
      </c>
      <c r="B43" s="7" t="s">
        <v>177</v>
      </c>
      <c r="C43" s="61">
        <v>9</v>
      </c>
      <c r="D43" s="61">
        <v>7</v>
      </c>
      <c r="E43" s="61">
        <v>5</v>
      </c>
      <c r="F43" s="61">
        <v>1</v>
      </c>
      <c r="G43" s="4"/>
      <c r="H43" s="2"/>
      <c r="I43" s="6"/>
      <c r="K43" s="25"/>
    </row>
    <row r="44" spans="1:11" ht="45">
      <c r="A44" s="5" t="s">
        <v>66</v>
      </c>
      <c r="B44" s="7" t="s">
        <v>178</v>
      </c>
      <c r="C44" s="61">
        <v>9</v>
      </c>
      <c r="D44" s="61">
        <v>7</v>
      </c>
      <c r="E44" s="61">
        <v>5</v>
      </c>
      <c r="F44" s="61">
        <v>1</v>
      </c>
      <c r="G44" s="4"/>
      <c r="H44" s="2"/>
      <c r="I44" s="6"/>
      <c r="K44" s="25"/>
    </row>
    <row r="45" spans="1:11" ht="30">
      <c r="A45" s="5" t="s">
        <v>67</v>
      </c>
      <c r="B45" s="7" t="s">
        <v>38</v>
      </c>
      <c r="C45" s="61">
        <v>9</v>
      </c>
      <c r="D45" s="61">
        <v>7</v>
      </c>
      <c r="E45" s="61">
        <v>5</v>
      </c>
      <c r="F45" s="61">
        <v>1</v>
      </c>
      <c r="G45" s="4"/>
      <c r="H45" s="2"/>
      <c r="I45" s="6"/>
      <c r="K45" s="25"/>
    </row>
    <row r="46" spans="1:11" ht="30">
      <c r="A46" s="5" t="s">
        <v>170</v>
      </c>
      <c r="B46" s="55" t="s">
        <v>132</v>
      </c>
      <c r="C46" s="62">
        <v>9</v>
      </c>
      <c r="D46" s="61">
        <v>7</v>
      </c>
      <c r="E46" s="61">
        <v>5</v>
      </c>
      <c r="F46" s="61">
        <v>1</v>
      </c>
      <c r="G46" s="4"/>
      <c r="H46" s="2"/>
      <c r="I46" s="6"/>
      <c r="K46" s="25"/>
    </row>
    <row r="47" spans="1:9" ht="15">
      <c r="A47" s="5"/>
      <c r="B47" s="8"/>
      <c r="C47" s="60"/>
      <c r="D47" s="60"/>
      <c r="E47" s="60"/>
      <c r="F47" s="60"/>
      <c r="G47" s="35"/>
      <c r="H47" s="2"/>
      <c r="I47" s="6"/>
    </row>
    <row r="48" spans="1:11" s="20" customFormat="1" ht="15">
      <c r="A48" s="26" t="s">
        <v>131</v>
      </c>
      <c r="B48" s="27" t="s">
        <v>179</v>
      </c>
      <c r="C48" s="57"/>
      <c r="D48" s="57"/>
      <c r="E48" s="57"/>
      <c r="F48" s="57"/>
      <c r="G48" s="28">
        <f>SUM(G49:G58)/10</f>
        <v>0</v>
      </c>
      <c r="H48" s="29">
        <v>0.3</v>
      </c>
      <c r="I48" s="30">
        <f>SUM(G48*H48)*10</f>
        <v>0</v>
      </c>
      <c r="J48" s="22"/>
      <c r="K48" s="23"/>
    </row>
    <row r="49" spans="1:11" ht="45">
      <c r="A49" s="5" t="s">
        <v>68</v>
      </c>
      <c r="B49" s="7" t="s">
        <v>150</v>
      </c>
      <c r="C49" s="61">
        <v>9</v>
      </c>
      <c r="D49" s="61">
        <v>7</v>
      </c>
      <c r="E49" s="61">
        <v>7</v>
      </c>
      <c r="F49" s="61">
        <v>5</v>
      </c>
      <c r="G49" s="4"/>
      <c r="H49" s="2"/>
      <c r="I49" s="2"/>
      <c r="K49" s="33"/>
    </row>
    <row r="50" spans="1:11" ht="30">
      <c r="A50" s="5" t="s">
        <v>69</v>
      </c>
      <c r="B50" s="7" t="s">
        <v>151</v>
      </c>
      <c r="C50" s="61">
        <v>9</v>
      </c>
      <c r="D50" s="61">
        <v>7</v>
      </c>
      <c r="E50" s="61">
        <v>7</v>
      </c>
      <c r="F50" s="61">
        <v>5</v>
      </c>
      <c r="G50" s="4"/>
      <c r="H50" s="2"/>
      <c r="I50" s="6"/>
      <c r="K50" s="25"/>
    </row>
    <row r="51" spans="1:11" ht="15">
      <c r="A51" s="5" t="s">
        <v>70</v>
      </c>
      <c r="B51" s="7" t="s">
        <v>180</v>
      </c>
      <c r="C51" s="61">
        <v>9</v>
      </c>
      <c r="D51" s="61">
        <v>7</v>
      </c>
      <c r="E51" s="61">
        <v>7</v>
      </c>
      <c r="F51" s="61">
        <v>5</v>
      </c>
      <c r="G51" s="4"/>
      <c r="H51" s="2"/>
      <c r="I51" s="6"/>
      <c r="K51" s="25"/>
    </row>
    <row r="52" spans="1:11" ht="15">
      <c r="A52" s="5" t="s">
        <v>71</v>
      </c>
      <c r="B52" s="7" t="s">
        <v>13</v>
      </c>
      <c r="C52" s="61">
        <v>9</v>
      </c>
      <c r="D52" s="61">
        <v>7</v>
      </c>
      <c r="E52" s="61">
        <v>7</v>
      </c>
      <c r="F52" s="61">
        <v>5</v>
      </c>
      <c r="G52" s="4"/>
      <c r="H52" s="2"/>
      <c r="I52" s="6"/>
      <c r="K52" s="25"/>
    </row>
    <row r="53" spans="1:11" ht="15">
      <c r="A53" s="5" t="s">
        <v>72</v>
      </c>
      <c r="B53" s="7" t="s">
        <v>14</v>
      </c>
      <c r="C53" s="61">
        <v>9</v>
      </c>
      <c r="D53" s="61">
        <v>7</v>
      </c>
      <c r="E53" s="61">
        <v>7</v>
      </c>
      <c r="F53" s="61">
        <v>5</v>
      </c>
      <c r="G53" s="4"/>
      <c r="H53" s="2"/>
      <c r="I53" s="6"/>
      <c r="K53" s="25"/>
    </row>
    <row r="54" spans="1:11" ht="15">
      <c r="A54" s="5" t="s">
        <v>73</v>
      </c>
      <c r="B54" s="7" t="s">
        <v>181</v>
      </c>
      <c r="C54" s="61">
        <v>9</v>
      </c>
      <c r="D54" s="61">
        <v>7</v>
      </c>
      <c r="E54" s="61">
        <v>7</v>
      </c>
      <c r="F54" s="61">
        <v>5</v>
      </c>
      <c r="G54" s="4"/>
      <c r="H54" s="2"/>
      <c r="I54" s="6"/>
      <c r="K54" s="25"/>
    </row>
    <row r="55" spans="1:11" ht="15">
      <c r="A55" s="5" t="s">
        <v>74</v>
      </c>
      <c r="B55" s="7" t="s">
        <v>15</v>
      </c>
      <c r="C55" s="61">
        <v>9</v>
      </c>
      <c r="D55" s="61">
        <v>7</v>
      </c>
      <c r="E55" s="61">
        <v>7</v>
      </c>
      <c r="F55" s="61">
        <v>5</v>
      </c>
      <c r="G55" s="4"/>
      <c r="H55" s="2"/>
      <c r="I55" s="6"/>
      <c r="K55" s="25"/>
    </row>
    <row r="56" spans="1:11" ht="30">
      <c r="A56" s="5" t="s">
        <v>75</v>
      </c>
      <c r="B56" s="7" t="s">
        <v>182</v>
      </c>
      <c r="C56" s="61">
        <v>9</v>
      </c>
      <c r="D56" s="61">
        <v>7</v>
      </c>
      <c r="E56" s="61">
        <v>7</v>
      </c>
      <c r="F56" s="61">
        <v>5</v>
      </c>
      <c r="G56" s="4"/>
      <c r="H56" s="2"/>
      <c r="I56" s="6"/>
      <c r="K56" s="25"/>
    </row>
    <row r="57" spans="1:11" ht="15">
      <c r="A57" s="5" t="s">
        <v>76</v>
      </c>
      <c r="B57" s="7" t="s">
        <v>17</v>
      </c>
      <c r="C57" s="61">
        <v>9</v>
      </c>
      <c r="D57" s="61">
        <v>5</v>
      </c>
      <c r="E57" s="61">
        <v>5</v>
      </c>
      <c r="F57" s="61">
        <v>3</v>
      </c>
      <c r="G57" s="4"/>
      <c r="H57" s="2"/>
      <c r="I57" s="6"/>
      <c r="K57" s="25"/>
    </row>
    <row r="58" spans="1:11" ht="30">
      <c r="A58" s="5" t="s">
        <v>77</v>
      </c>
      <c r="B58" s="7" t="s">
        <v>16</v>
      </c>
      <c r="C58" s="61">
        <v>9</v>
      </c>
      <c r="D58" s="61">
        <v>5</v>
      </c>
      <c r="E58" s="61">
        <v>5</v>
      </c>
      <c r="F58" s="61">
        <v>3</v>
      </c>
      <c r="G58" s="4"/>
      <c r="H58" s="2"/>
      <c r="I58" s="6"/>
      <c r="K58" s="25"/>
    </row>
    <row r="59" spans="1:9" ht="15">
      <c r="A59" s="9"/>
      <c r="B59" s="7"/>
      <c r="C59" s="61"/>
      <c r="D59" s="61"/>
      <c r="E59" s="61"/>
      <c r="F59" s="61"/>
      <c r="G59" s="4"/>
      <c r="H59" s="2"/>
      <c r="I59" s="6"/>
    </row>
    <row r="60" spans="1:11" ht="15">
      <c r="A60" s="26" t="s">
        <v>133</v>
      </c>
      <c r="B60" s="27" t="s">
        <v>41</v>
      </c>
      <c r="C60" s="57"/>
      <c r="D60" s="57"/>
      <c r="E60" s="57"/>
      <c r="F60" s="57"/>
      <c r="G60" s="28">
        <f>SUM(G61:G63)/3</f>
        <v>0</v>
      </c>
      <c r="H60" s="29">
        <v>0.1</v>
      </c>
      <c r="I60" s="30">
        <f>SUM(G60*H60)*10</f>
        <v>0</v>
      </c>
      <c r="K60" s="25"/>
    </row>
    <row r="61" spans="1:11" ht="15">
      <c r="A61" s="5" t="s">
        <v>78</v>
      </c>
      <c r="B61" s="4" t="s">
        <v>183</v>
      </c>
      <c r="C61" s="59"/>
      <c r="D61" s="59"/>
      <c r="E61" s="59"/>
      <c r="F61" s="59"/>
      <c r="G61" s="4"/>
      <c r="H61" s="2"/>
      <c r="I61" s="6"/>
      <c r="K61" s="25"/>
    </row>
    <row r="62" spans="1:11" ht="15">
      <c r="A62" s="5" t="s">
        <v>79</v>
      </c>
      <c r="B62" s="4" t="s">
        <v>21</v>
      </c>
      <c r="C62" s="59"/>
      <c r="D62" s="59"/>
      <c r="E62" s="59"/>
      <c r="F62" s="59"/>
      <c r="G62" s="4"/>
      <c r="H62" s="2"/>
      <c r="I62" s="6"/>
      <c r="K62" s="25"/>
    </row>
    <row r="63" spans="1:11" ht="15">
      <c r="A63" s="5" t="s">
        <v>80</v>
      </c>
      <c r="B63" s="4" t="s">
        <v>18</v>
      </c>
      <c r="C63" s="59"/>
      <c r="D63" s="59"/>
      <c r="E63" s="59"/>
      <c r="F63" s="59"/>
      <c r="G63" s="4"/>
      <c r="H63" s="2"/>
      <c r="I63" s="6"/>
      <c r="K63" s="25"/>
    </row>
    <row r="64" spans="1:11" s="16" customFormat="1" ht="15">
      <c r="A64" s="9" t="s">
        <v>153</v>
      </c>
      <c r="B64" s="3" t="s">
        <v>30</v>
      </c>
      <c r="C64" s="58"/>
      <c r="D64" s="58"/>
      <c r="E64" s="58"/>
      <c r="F64" s="58"/>
      <c r="G64" s="3"/>
      <c r="H64" s="36"/>
      <c r="I64" s="37"/>
      <c r="J64" s="38"/>
      <c r="K64" s="77"/>
    </row>
    <row r="65" spans="1:18" s="41" customFormat="1" ht="15">
      <c r="A65" s="9" t="s">
        <v>154</v>
      </c>
      <c r="B65" s="3" t="s">
        <v>29</v>
      </c>
      <c r="C65" s="58"/>
      <c r="D65" s="58"/>
      <c r="E65" s="58"/>
      <c r="F65" s="58"/>
      <c r="G65" s="3"/>
      <c r="H65" s="39"/>
      <c r="I65" s="39"/>
      <c r="J65" s="40"/>
      <c r="K65" s="77"/>
      <c r="L65" s="16"/>
      <c r="M65" s="16"/>
      <c r="N65" s="16"/>
      <c r="O65" s="16"/>
      <c r="P65" s="16"/>
      <c r="Q65" s="16"/>
      <c r="R65" s="16"/>
    </row>
    <row r="66" spans="1:11" s="16" customFormat="1" ht="15">
      <c r="A66" s="9" t="s">
        <v>155</v>
      </c>
      <c r="B66" s="3" t="s">
        <v>31</v>
      </c>
      <c r="C66" s="58"/>
      <c r="D66" s="58"/>
      <c r="E66" s="58"/>
      <c r="F66" s="58"/>
      <c r="G66" s="3"/>
      <c r="H66" s="36"/>
      <c r="I66" s="37"/>
      <c r="J66" s="38"/>
      <c r="K66" s="77"/>
    </row>
    <row r="67" spans="1:11" s="16" customFormat="1" ht="15">
      <c r="A67" s="9" t="s">
        <v>156</v>
      </c>
      <c r="B67" s="3" t="s">
        <v>32</v>
      </c>
      <c r="C67" s="58"/>
      <c r="D67" s="58"/>
      <c r="E67" s="58"/>
      <c r="F67" s="58"/>
      <c r="G67" s="3"/>
      <c r="H67" s="36"/>
      <c r="I67" s="37"/>
      <c r="J67" s="38"/>
      <c r="K67" s="77"/>
    </row>
    <row r="68" spans="1:11" ht="15">
      <c r="A68" s="5"/>
      <c r="B68" s="8"/>
      <c r="C68" s="60"/>
      <c r="D68" s="60"/>
      <c r="E68" s="60"/>
      <c r="F68" s="60"/>
      <c r="G68" s="35"/>
      <c r="H68" s="2"/>
      <c r="I68" s="6"/>
      <c r="K68" s="25"/>
    </row>
    <row r="69" spans="1:11" ht="15">
      <c r="A69" s="26" t="s">
        <v>134</v>
      </c>
      <c r="B69" s="27" t="s">
        <v>50</v>
      </c>
      <c r="C69" s="57"/>
      <c r="D69" s="57"/>
      <c r="E69" s="57"/>
      <c r="F69" s="57"/>
      <c r="G69" s="28">
        <f>SUM(G70:G74)/5</f>
        <v>0</v>
      </c>
      <c r="H69" s="29">
        <v>0.05</v>
      </c>
      <c r="I69" s="30">
        <f>SUM(G69*H69)*10</f>
        <v>0</v>
      </c>
      <c r="K69" s="25"/>
    </row>
    <row r="70" spans="1:11" ht="15">
      <c r="A70" s="5" t="s">
        <v>81</v>
      </c>
      <c r="B70" s="4" t="s">
        <v>169</v>
      </c>
      <c r="C70" s="59"/>
      <c r="D70" s="59"/>
      <c r="E70" s="59"/>
      <c r="F70" s="59"/>
      <c r="G70" s="4"/>
      <c r="H70" s="2"/>
      <c r="I70" s="6"/>
      <c r="K70" s="25"/>
    </row>
    <row r="71" spans="1:11" ht="15">
      <c r="A71" s="5" t="s">
        <v>82</v>
      </c>
      <c r="B71" s="4" t="s">
        <v>19</v>
      </c>
      <c r="C71" s="59"/>
      <c r="D71" s="59"/>
      <c r="E71" s="59"/>
      <c r="F71" s="59"/>
      <c r="G71" s="4"/>
      <c r="H71" s="2"/>
      <c r="I71" s="6"/>
      <c r="K71" s="25"/>
    </row>
    <row r="72" spans="1:11" ht="15">
      <c r="A72" s="5" t="s">
        <v>83</v>
      </c>
      <c r="B72" s="4" t="s">
        <v>184</v>
      </c>
      <c r="C72" s="59"/>
      <c r="D72" s="59"/>
      <c r="E72" s="59"/>
      <c r="F72" s="59"/>
      <c r="G72" s="4"/>
      <c r="H72" s="2"/>
      <c r="I72" s="6"/>
      <c r="K72" s="25"/>
    </row>
    <row r="73" spans="1:11" ht="15">
      <c r="A73" s="5" t="s">
        <v>84</v>
      </c>
      <c r="B73" s="4" t="s">
        <v>20</v>
      </c>
      <c r="C73" s="59"/>
      <c r="D73" s="59"/>
      <c r="E73" s="59"/>
      <c r="F73" s="59"/>
      <c r="G73" s="4"/>
      <c r="H73" s="2"/>
      <c r="I73" s="6"/>
      <c r="K73" s="25"/>
    </row>
    <row r="74" spans="1:11" ht="45">
      <c r="A74" s="5" t="s">
        <v>85</v>
      </c>
      <c r="B74" s="7" t="s">
        <v>185</v>
      </c>
      <c r="C74" s="61"/>
      <c r="D74" s="61"/>
      <c r="E74" s="61"/>
      <c r="F74" s="61"/>
      <c r="G74" s="7"/>
      <c r="H74" s="2"/>
      <c r="I74" s="6"/>
      <c r="K74" s="25"/>
    </row>
    <row r="75" spans="1:11" ht="15.75" thickBot="1">
      <c r="A75" s="9"/>
      <c r="B75" s="7"/>
      <c r="C75" s="61"/>
      <c r="D75" s="61"/>
      <c r="E75" s="61"/>
      <c r="F75" s="61"/>
      <c r="G75" s="4"/>
      <c r="H75" s="2"/>
      <c r="I75" s="6"/>
      <c r="K75" s="25"/>
    </row>
    <row r="76" spans="1:11" ht="114" customHeight="1" thickBot="1">
      <c r="A76" s="42">
        <v>4</v>
      </c>
      <c r="B76" s="68" t="s">
        <v>212</v>
      </c>
      <c r="C76" s="65" t="s">
        <v>207</v>
      </c>
      <c r="D76" s="65" t="s">
        <v>208</v>
      </c>
      <c r="E76" s="65" t="s">
        <v>209</v>
      </c>
      <c r="F76" s="65" t="s">
        <v>210</v>
      </c>
      <c r="G76" s="72" t="s">
        <v>103</v>
      </c>
      <c r="H76" s="72" t="s">
        <v>104</v>
      </c>
      <c r="I76" s="73" t="s">
        <v>127</v>
      </c>
      <c r="J76" s="14">
        <f>SUM(I77+I82+I89+I94)</f>
        <v>0</v>
      </c>
      <c r="K76" s="21" t="s">
        <v>86</v>
      </c>
    </row>
    <row r="77" spans="1:11" s="20" customFormat="1" ht="15">
      <c r="A77" s="26" t="s">
        <v>135</v>
      </c>
      <c r="B77" s="27" t="s">
        <v>51</v>
      </c>
      <c r="C77" s="57"/>
      <c r="D77" s="57"/>
      <c r="E77" s="57"/>
      <c r="F77" s="57"/>
      <c r="G77" s="28">
        <f>SUM(G78:G80)/3</f>
        <v>0</v>
      </c>
      <c r="H77" s="29">
        <v>0.2</v>
      </c>
      <c r="I77" s="30">
        <f>SUM(G77*H77)*10</f>
        <v>0</v>
      </c>
      <c r="J77" s="22"/>
      <c r="K77" s="23"/>
    </row>
    <row r="78" spans="1:11" ht="45">
      <c r="A78" s="9" t="s">
        <v>87</v>
      </c>
      <c r="B78" s="7" t="s">
        <v>186</v>
      </c>
      <c r="C78" s="61">
        <v>7</v>
      </c>
      <c r="D78" s="61">
        <v>5</v>
      </c>
      <c r="E78" s="61">
        <v>3</v>
      </c>
      <c r="F78" s="61">
        <v>1</v>
      </c>
      <c r="G78" s="4"/>
      <c r="H78" s="2"/>
      <c r="I78" s="6"/>
      <c r="K78" s="25"/>
    </row>
    <row r="79" spans="1:11" ht="15">
      <c r="A79" s="9" t="s">
        <v>88</v>
      </c>
      <c r="B79" s="7" t="s">
        <v>187</v>
      </c>
      <c r="C79" s="61"/>
      <c r="D79" s="61"/>
      <c r="E79" s="61"/>
      <c r="F79" s="61"/>
      <c r="G79" s="4"/>
      <c r="H79" s="2"/>
      <c r="I79" s="6"/>
      <c r="K79" s="25"/>
    </row>
    <row r="80" spans="1:11" ht="15">
      <c r="A80" s="9" t="s">
        <v>89</v>
      </c>
      <c r="B80" s="10" t="s">
        <v>188</v>
      </c>
      <c r="C80" s="63"/>
      <c r="D80" s="61"/>
      <c r="E80" s="61"/>
      <c r="F80" s="61"/>
      <c r="G80" s="4"/>
      <c r="H80" s="2"/>
      <c r="I80" s="6"/>
      <c r="K80" s="25"/>
    </row>
    <row r="81" spans="1:11" ht="15">
      <c r="A81" s="9"/>
      <c r="B81" s="7"/>
      <c r="C81" s="61"/>
      <c r="D81" s="61"/>
      <c r="E81" s="61"/>
      <c r="F81" s="61"/>
      <c r="G81" s="4"/>
      <c r="H81" s="2"/>
      <c r="I81" s="6"/>
      <c r="K81" s="25"/>
    </row>
    <row r="82" spans="1:11" s="20" customFormat="1" ht="15">
      <c r="A82" s="26" t="s">
        <v>136</v>
      </c>
      <c r="B82" s="27" t="s">
        <v>52</v>
      </c>
      <c r="C82" s="57"/>
      <c r="D82" s="57"/>
      <c r="E82" s="57"/>
      <c r="F82" s="57"/>
      <c r="G82" s="28">
        <f>SUM(G83:G87)/5</f>
        <v>0</v>
      </c>
      <c r="H82" s="29">
        <v>0.2</v>
      </c>
      <c r="I82" s="30">
        <f>SUM(G82*H82)*10</f>
        <v>0</v>
      </c>
      <c r="J82" s="22"/>
      <c r="K82" s="23"/>
    </row>
    <row r="83" spans="1:11" ht="45">
      <c r="A83" s="9" t="s">
        <v>96</v>
      </c>
      <c r="B83" s="7" t="s">
        <v>189</v>
      </c>
      <c r="C83" s="61">
        <v>5</v>
      </c>
      <c r="D83" s="61">
        <v>5</v>
      </c>
      <c r="E83" s="61">
        <v>5</v>
      </c>
      <c r="F83" s="61">
        <v>3</v>
      </c>
      <c r="G83" s="4"/>
      <c r="H83" s="2"/>
      <c r="I83" s="6"/>
      <c r="K83" s="25"/>
    </row>
    <row r="84" spans="1:11" ht="37.5" customHeight="1">
      <c r="A84" s="9" t="s">
        <v>97</v>
      </c>
      <c r="B84" s="7" t="s">
        <v>152</v>
      </c>
      <c r="C84" s="61">
        <v>5</v>
      </c>
      <c r="D84" s="61">
        <v>5</v>
      </c>
      <c r="E84" s="61">
        <v>5</v>
      </c>
      <c r="F84" s="61">
        <v>3</v>
      </c>
      <c r="G84" s="4"/>
      <c r="H84" s="2"/>
      <c r="I84" s="6"/>
      <c r="K84" s="25"/>
    </row>
    <row r="85" spans="1:11" ht="34.5" customHeight="1">
      <c r="A85" s="9" t="s">
        <v>98</v>
      </c>
      <c r="B85" s="7" t="s">
        <v>190</v>
      </c>
      <c r="C85" s="61">
        <v>5</v>
      </c>
      <c r="D85" s="61">
        <v>5</v>
      </c>
      <c r="E85" s="61">
        <v>5</v>
      </c>
      <c r="F85" s="61">
        <v>3</v>
      </c>
      <c r="G85" s="4"/>
      <c r="H85" s="2"/>
      <c r="I85" s="6"/>
      <c r="K85" s="25"/>
    </row>
    <row r="86" spans="1:11" ht="15">
      <c r="A86" s="9" t="s">
        <v>99</v>
      </c>
      <c r="B86" s="7" t="s">
        <v>191</v>
      </c>
      <c r="C86" s="61"/>
      <c r="D86" s="61"/>
      <c r="E86" s="61"/>
      <c r="F86" s="61"/>
      <c r="G86" s="4"/>
      <c r="H86" s="2"/>
      <c r="I86" s="43"/>
      <c r="K86" s="25"/>
    </row>
    <row r="87" spans="1:11" ht="15">
      <c r="A87" s="9" t="s">
        <v>100</v>
      </c>
      <c r="B87" s="7" t="s">
        <v>192</v>
      </c>
      <c r="C87" s="61"/>
      <c r="D87" s="61"/>
      <c r="E87" s="61"/>
      <c r="F87" s="61"/>
      <c r="G87" s="4"/>
      <c r="H87" s="2"/>
      <c r="I87" s="43"/>
      <c r="K87" s="25"/>
    </row>
    <row r="88" spans="1:11" ht="15">
      <c r="A88" s="9"/>
      <c r="B88" s="7"/>
      <c r="C88" s="61"/>
      <c r="D88" s="61"/>
      <c r="E88" s="61"/>
      <c r="F88" s="61"/>
      <c r="G88" s="4"/>
      <c r="H88" s="2"/>
      <c r="I88" s="6"/>
      <c r="K88" s="25"/>
    </row>
    <row r="89" spans="1:11" s="20" customFormat="1" ht="15">
      <c r="A89" s="26" t="s">
        <v>137</v>
      </c>
      <c r="B89" s="27" t="s">
        <v>53</v>
      </c>
      <c r="C89" s="57"/>
      <c r="D89" s="57"/>
      <c r="E89" s="57"/>
      <c r="F89" s="57"/>
      <c r="G89" s="28">
        <f>SUM(G90:G92)/3</f>
        <v>0</v>
      </c>
      <c r="H89" s="29">
        <v>0.2</v>
      </c>
      <c r="I89" s="30">
        <f>SUM(G89*H89)*10</f>
        <v>0</v>
      </c>
      <c r="J89" s="22"/>
      <c r="K89" s="23"/>
    </row>
    <row r="90" spans="1:11" ht="30">
      <c r="A90" s="11" t="s">
        <v>94</v>
      </c>
      <c r="B90" s="7" t="s">
        <v>44</v>
      </c>
      <c r="C90" s="61">
        <v>5</v>
      </c>
      <c r="D90" s="61">
        <v>5</v>
      </c>
      <c r="E90" s="61">
        <v>5</v>
      </c>
      <c r="F90" s="61">
        <v>3</v>
      </c>
      <c r="G90" s="4"/>
      <c r="H90" s="2"/>
      <c r="I90" s="6"/>
      <c r="K90" s="25"/>
    </row>
    <row r="91" spans="1:11" ht="30">
      <c r="A91" s="11" t="s">
        <v>95</v>
      </c>
      <c r="B91" s="7" t="s">
        <v>45</v>
      </c>
      <c r="C91" s="61">
        <v>5</v>
      </c>
      <c r="D91" s="61">
        <v>5</v>
      </c>
      <c r="E91" s="61">
        <v>5</v>
      </c>
      <c r="F91" s="61">
        <v>3</v>
      </c>
      <c r="G91" s="4"/>
      <c r="H91" s="2"/>
      <c r="I91" s="6"/>
      <c r="K91" s="25"/>
    </row>
    <row r="92" spans="1:11" ht="30">
      <c r="A92" s="11" t="s">
        <v>101</v>
      </c>
      <c r="B92" s="7" t="s">
        <v>43</v>
      </c>
      <c r="C92" s="61">
        <v>5</v>
      </c>
      <c r="D92" s="61">
        <v>5</v>
      </c>
      <c r="E92" s="61">
        <v>5</v>
      </c>
      <c r="F92" s="61">
        <v>3</v>
      </c>
      <c r="G92" s="4"/>
      <c r="H92" s="2"/>
      <c r="I92" s="6"/>
      <c r="K92" s="25"/>
    </row>
    <row r="93" spans="1:11" ht="15">
      <c r="A93" s="11"/>
      <c r="B93" s="7"/>
      <c r="C93" s="61"/>
      <c r="D93" s="61"/>
      <c r="E93" s="61"/>
      <c r="F93" s="61"/>
      <c r="G93" s="4"/>
      <c r="H93" s="2"/>
      <c r="I93" s="6"/>
      <c r="K93" s="25"/>
    </row>
    <row r="94" spans="1:11" s="20" customFormat="1" ht="15">
      <c r="A94" s="26" t="s">
        <v>138</v>
      </c>
      <c r="B94" s="27" t="s">
        <v>54</v>
      </c>
      <c r="C94" s="57"/>
      <c r="D94" s="57"/>
      <c r="E94" s="57"/>
      <c r="F94" s="57"/>
      <c r="G94" s="28">
        <f>SUM(G95:G98)/8</f>
        <v>0</v>
      </c>
      <c r="H94" s="29">
        <v>0.4</v>
      </c>
      <c r="I94" s="30">
        <f>SUM(G94*H94)*10</f>
        <v>0</v>
      </c>
      <c r="J94" s="22"/>
      <c r="K94" s="23"/>
    </row>
    <row r="95" spans="1:11" ht="45">
      <c r="A95" s="11" t="s">
        <v>90</v>
      </c>
      <c r="B95" s="7" t="s">
        <v>42</v>
      </c>
      <c r="C95" s="61">
        <v>5</v>
      </c>
      <c r="D95" s="61">
        <v>5</v>
      </c>
      <c r="E95" s="61">
        <v>5</v>
      </c>
      <c r="F95" s="61">
        <v>3</v>
      </c>
      <c r="G95" s="4"/>
      <c r="H95" s="2"/>
      <c r="I95" s="6"/>
      <c r="K95" s="25"/>
    </row>
    <row r="96" spans="1:11" ht="60">
      <c r="A96" s="11" t="s">
        <v>91</v>
      </c>
      <c r="B96" s="7" t="s">
        <v>193</v>
      </c>
      <c r="C96" s="61">
        <v>5</v>
      </c>
      <c r="D96" s="61">
        <v>5</v>
      </c>
      <c r="E96" s="61">
        <v>5</v>
      </c>
      <c r="F96" s="61">
        <v>3</v>
      </c>
      <c r="G96" s="4"/>
      <c r="H96" s="2"/>
      <c r="I96" s="6"/>
      <c r="K96" s="25"/>
    </row>
    <row r="97" spans="1:11" ht="45">
      <c r="A97" s="11" t="s">
        <v>92</v>
      </c>
      <c r="B97" s="7" t="s">
        <v>157</v>
      </c>
      <c r="C97" s="61">
        <v>5</v>
      </c>
      <c r="D97" s="61">
        <v>5</v>
      </c>
      <c r="E97" s="61">
        <v>5</v>
      </c>
      <c r="F97" s="61">
        <v>3</v>
      </c>
      <c r="G97" s="4"/>
      <c r="H97" s="2"/>
      <c r="I97" s="6"/>
      <c r="K97" s="25"/>
    </row>
    <row r="98" spans="1:11" ht="45">
      <c r="A98" s="11" t="s">
        <v>93</v>
      </c>
      <c r="B98" s="7" t="s">
        <v>158</v>
      </c>
      <c r="C98" s="61">
        <v>5</v>
      </c>
      <c r="D98" s="61">
        <v>5</v>
      </c>
      <c r="E98" s="61">
        <v>5</v>
      </c>
      <c r="F98" s="61">
        <v>3</v>
      </c>
      <c r="G98" s="4"/>
      <c r="H98" s="2"/>
      <c r="I98" s="6"/>
      <c r="K98" s="25"/>
    </row>
    <row r="99" spans="1:11" ht="15.75" thickBot="1">
      <c r="A99" s="5"/>
      <c r="B99" s="8"/>
      <c r="C99" s="60"/>
      <c r="D99" s="60"/>
      <c r="E99" s="60"/>
      <c r="F99" s="60"/>
      <c r="G99" s="35"/>
      <c r="H99" s="2"/>
      <c r="I99" s="6"/>
      <c r="K99" s="25"/>
    </row>
    <row r="100" spans="1:11" ht="112.5" customHeight="1" thickBot="1">
      <c r="A100" s="12">
        <v>5</v>
      </c>
      <c r="B100" s="69" t="s">
        <v>211</v>
      </c>
      <c r="C100" s="66" t="s">
        <v>207</v>
      </c>
      <c r="D100" s="66" t="s">
        <v>208</v>
      </c>
      <c r="E100" s="66" t="s">
        <v>209</v>
      </c>
      <c r="F100" s="66" t="s">
        <v>210</v>
      </c>
      <c r="G100" s="74" t="s">
        <v>103</v>
      </c>
      <c r="H100" s="74" t="s">
        <v>104</v>
      </c>
      <c r="I100" s="75" t="s">
        <v>127</v>
      </c>
      <c r="J100" s="44">
        <f>SUM(I101+I104+I107+I112+I116+I119+I124+I127+I130)</f>
        <v>0</v>
      </c>
      <c r="K100" s="21" t="s">
        <v>86</v>
      </c>
    </row>
    <row r="101" spans="1:11" s="20" customFormat="1" ht="15">
      <c r="A101" s="26" t="s">
        <v>139</v>
      </c>
      <c r="B101" s="27" t="s">
        <v>24</v>
      </c>
      <c r="C101" s="57"/>
      <c r="D101" s="57"/>
      <c r="E101" s="57"/>
      <c r="F101" s="57"/>
      <c r="G101" s="28">
        <f>SUM(G102)/1</f>
        <v>0</v>
      </c>
      <c r="H101" s="45">
        <v>0.2</v>
      </c>
      <c r="I101" s="30">
        <f>SUM(G101*H101)*10</f>
        <v>0</v>
      </c>
      <c r="J101" s="22"/>
      <c r="K101" s="23"/>
    </row>
    <row r="102" spans="1:11" s="20" customFormat="1" ht="45">
      <c r="A102" s="5" t="s">
        <v>105</v>
      </c>
      <c r="B102" s="15" t="s">
        <v>194</v>
      </c>
      <c r="C102" s="59">
        <v>7</v>
      </c>
      <c r="D102" s="59">
        <v>7</v>
      </c>
      <c r="E102" s="59">
        <v>5</v>
      </c>
      <c r="F102" s="59">
        <v>5</v>
      </c>
      <c r="G102" s="4"/>
      <c r="H102" s="46"/>
      <c r="I102" s="46"/>
      <c r="J102" s="22"/>
      <c r="K102" s="25"/>
    </row>
    <row r="103" spans="1:11" s="20" customFormat="1" ht="15">
      <c r="A103" s="5"/>
      <c r="B103" s="15"/>
      <c r="C103" s="59"/>
      <c r="D103" s="59"/>
      <c r="E103" s="59"/>
      <c r="F103" s="59"/>
      <c r="G103" s="4"/>
      <c r="H103" s="46"/>
      <c r="I103" s="46"/>
      <c r="J103" s="22"/>
      <c r="K103" s="23"/>
    </row>
    <row r="104" spans="1:11" s="20" customFormat="1" ht="15">
      <c r="A104" s="26" t="s">
        <v>140</v>
      </c>
      <c r="B104" s="27" t="s">
        <v>195</v>
      </c>
      <c r="C104" s="57"/>
      <c r="D104" s="57"/>
      <c r="E104" s="57"/>
      <c r="F104" s="57"/>
      <c r="G104" s="28">
        <f>SUM(G105)/1</f>
        <v>0</v>
      </c>
      <c r="H104" s="29">
        <v>0.1</v>
      </c>
      <c r="I104" s="30">
        <f>SUM(G104*H104)*10</f>
        <v>0</v>
      </c>
      <c r="J104" s="22"/>
      <c r="K104" s="23"/>
    </row>
    <row r="105" spans="1:11" ht="60">
      <c r="A105" s="5" t="s">
        <v>106</v>
      </c>
      <c r="B105" s="15" t="s">
        <v>159</v>
      </c>
      <c r="C105" s="59">
        <v>1</v>
      </c>
      <c r="D105" s="59">
        <v>1</v>
      </c>
      <c r="E105" s="59">
        <v>1</v>
      </c>
      <c r="F105" s="59">
        <v>1</v>
      </c>
      <c r="G105" s="4"/>
      <c r="H105" s="2"/>
      <c r="I105" s="2"/>
      <c r="K105" s="25"/>
    </row>
    <row r="106" spans="1:11" ht="15">
      <c r="A106" s="5"/>
      <c r="B106" s="15"/>
      <c r="C106" s="59"/>
      <c r="D106" s="59"/>
      <c r="E106" s="59"/>
      <c r="F106" s="59"/>
      <c r="G106" s="4"/>
      <c r="H106" s="2"/>
      <c r="I106" s="2"/>
      <c r="K106" s="25"/>
    </row>
    <row r="107" spans="1:11" s="20" customFormat="1" ht="15">
      <c r="A107" s="26" t="s">
        <v>141</v>
      </c>
      <c r="B107" s="27" t="s">
        <v>25</v>
      </c>
      <c r="C107" s="57"/>
      <c r="D107" s="57"/>
      <c r="E107" s="57"/>
      <c r="F107" s="57"/>
      <c r="G107" s="28">
        <f>SUM(G108:G110)/3</f>
        <v>0</v>
      </c>
      <c r="H107" s="29">
        <v>0.1</v>
      </c>
      <c r="I107" s="30">
        <f>SUM(G107*H107)*10</f>
        <v>0</v>
      </c>
      <c r="J107" s="22"/>
      <c r="K107" s="23"/>
    </row>
    <row r="108" spans="1:11" ht="45">
      <c r="A108" s="5" t="s">
        <v>107</v>
      </c>
      <c r="B108" s="15" t="s">
        <v>160</v>
      </c>
      <c r="C108" s="59">
        <v>3</v>
      </c>
      <c r="D108" s="59">
        <v>3</v>
      </c>
      <c r="E108" s="59">
        <v>3</v>
      </c>
      <c r="F108" s="59">
        <v>1</v>
      </c>
      <c r="G108" s="4"/>
      <c r="H108" s="2"/>
      <c r="I108" s="6"/>
      <c r="K108" s="25"/>
    </row>
    <row r="109" spans="1:11" ht="15">
      <c r="A109" s="5" t="s">
        <v>108</v>
      </c>
      <c r="B109" s="15" t="s">
        <v>161</v>
      </c>
      <c r="C109" s="59">
        <v>3</v>
      </c>
      <c r="D109" s="59">
        <v>3</v>
      </c>
      <c r="E109" s="59">
        <v>3</v>
      </c>
      <c r="F109" s="59">
        <v>1</v>
      </c>
      <c r="G109" s="4"/>
      <c r="H109" s="2"/>
      <c r="I109" s="6"/>
      <c r="K109" s="25"/>
    </row>
    <row r="110" spans="1:11" ht="15">
      <c r="A110" s="5" t="s">
        <v>163</v>
      </c>
      <c r="B110" s="15" t="s">
        <v>162</v>
      </c>
      <c r="C110" s="59">
        <v>3</v>
      </c>
      <c r="D110" s="59">
        <v>3</v>
      </c>
      <c r="E110" s="59">
        <v>3</v>
      </c>
      <c r="F110" s="59">
        <v>1</v>
      </c>
      <c r="G110" s="4"/>
      <c r="H110" s="2"/>
      <c r="I110" s="6"/>
      <c r="K110" s="25"/>
    </row>
    <row r="111" spans="1:11" ht="15">
      <c r="A111" s="5"/>
      <c r="B111" s="15"/>
      <c r="C111" s="59"/>
      <c r="D111" s="59"/>
      <c r="E111" s="59"/>
      <c r="F111" s="59"/>
      <c r="G111" s="4"/>
      <c r="H111" s="2"/>
      <c r="I111" s="6"/>
      <c r="K111" s="25"/>
    </row>
    <row r="112" spans="1:11" s="20" customFormat="1" ht="15">
      <c r="A112" s="26" t="s">
        <v>142</v>
      </c>
      <c r="B112" s="27" t="s">
        <v>26</v>
      </c>
      <c r="C112" s="57"/>
      <c r="D112" s="57"/>
      <c r="E112" s="57"/>
      <c r="F112" s="57"/>
      <c r="G112" s="28">
        <f>SUM(G113:G114)/2</f>
        <v>0</v>
      </c>
      <c r="H112" s="29">
        <v>0.1</v>
      </c>
      <c r="I112" s="30">
        <f>SUM(G112*H112)*10</f>
        <v>0</v>
      </c>
      <c r="J112" s="22"/>
      <c r="K112" s="25"/>
    </row>
    <row r="113" spans="1:11" ht="45">
      <c r="A113" s="5" t="s">
        <v>109</v>
      </c>
      <c r="B113" s="15" t="s">
        <v>164</v>
      </c>
      <c r="C113" s="59">
        <v>3</v>
      </c>
      <c r="D113" s="59">
        <v>3</v>
      </c>
      <c r="E113" s="59">
        <v>3</v>
      </c>
      <c r="F113" s="59">
        <v>1</v>
      </c>
      <c r="G113" s="4"/>
      <c r="H113" s="2"/>
      <c r="I113" s="6"/>
      <c r="K113" s="25"/>
    </row>
    <row r="114" spans="1:11" ht="15">
      <c r="A114" s="5" t="s">
        <v>110</v>
      </c>
      <c r="B114" s="15" t="s">
        <v>46</v>
      </c>
      <c r="C114" s="59">
        <v>3</v>
      </c>
      <c r="D114" s="59">
        <v>3</v>
      </c>
      <c r="E114" s="59">
        <v>3</v>
      </c>
      <c r="F114" s="59">
        <v>1</v>
      </c>
      <c r="G114" s="4"/>
      <c r="H114" s="2"/>
      <c r="I114" s="6"/>
      <c r="K114" s="25"/>
    </row>
    <row r="115" spans="1:11" ht="15">
      <c r="A115" s="5"/>
      <c r="B115" s="15"/>
      <c r="C115" s="59"/>
      <c r="D115" s="59"/>
      <c r="E115" s="59"/>
      <c r="F115" s="59"/>
      <c r="G115" s="4"/>
      <c r="H115" s="2"/>
      <c r="I115" s="6"/>
      <c r="K115" s="25"/>
    </row>
    <row r="116" spans="1:11" s="20" customFormat="1" ht="15">
      <c r="A116" s="26" t="s">
        <v>143</v>
      </c>
      <c r="B116" s="27" t="s">
        <v>196</v>
      </c>
      <c r="C116" s="57"/>
      <c r="D116" s="57"/>
      <c r="E116" s="57"/>
      <c r="F116" s="57"/>
      <c r="G116" s="28">
        <f>SUM(G117)/1</f>
        <v>0</v>
      </c>
      <c r="H116" s="29">
        <v>0.1</v>
      </c>
      <c r="I116" s="30">
        <f>SUM(G116*H116)*10</f>
        <v>0</v>
      </c>
      <c r="J116" s="22"/>
      <c r="K116" s="23"/>
    </row>
    <row r="117" spans="1:11" ht="45">
      <c r="A117" s="5" t="s">
        <v>111</v>
      </c>
      <c r="B117" s="15" t="s">
        <v>165</v>
      </c>
      <c r="C117" s="59">
        <v>3</v>
      </c>
      <c r="D117" s="59">
        <v>3</v>
      </c>
      <c r="E117" s="59">
        <v>3</v>
      </c>
      <c r="F117" s="59">
        <v>1</v>
      </c>
      <c r="G117" s="4"/>
      <c r="H117" s="2"/>
      <c r="I117" s="6"/>
      <c r="K117" s="25"/>
    </row>
    <row r="118" spans="1:11" ht="15">
      <c r="A118" s="5"/>
      <c r="B118" s="15"/>
      <c r="C118" s="59"/>
      <c r="D118" s="59"/>
      <c r="E118" s="59"/>
      <c r="F118" s="59"/>
      <c r="G118" s="4"/>
      <c r="H118" s="2"/>
      <c r="I118" s="6"/>
      <c r="K118" s="25"/>
    </row>
    <row r="119" spans="1:11" s="20" customFormat="1" ht="16.5" customHeight="1">
      <c r="A119" s="26" t="s">
        <v>144</v>
      </c>
      <c r="B119" s="27" t="s">
        <v>197</v>
      </c>
      <c r="C119" s="57"/>
      <c r="D119" s="57"/>
      <c r="E119" s="57"/>
      <c r="F119" s="57"/>
      <c r="G119" s="28">
        <f>SUM(G120:G122)/3</f>
        <v>0</v>
      </c>
      <c r="H119" s="29">
        <v>0.1</v>
      </c>
      <c r="I119" s="30">
        <f>SUM(G119*H119)*10</f>
        <v>0</v>
      </c>
      <c r="J119" s="22"/>
      <c r="K119" s="23"/>
    </row>
    <row r="120" spans="1:11" ht="45">
      <c r="A120" s="5" t="s">
        <v>112</v>
      </c>
      <c r="B120" s="15" t="s">
        <v>166</v>
      </c>
      <c r="C120" s="59">
        <v>3</v>
      </c>
      <c r="D120" s="59">
        <v>3</v>
      </c>
      <c r="E120" s="59">
        <v>3</v>
      </c>
      <c r="F120" s="59">
        <v>1</v>
      </c>
      <c r="G120" s="4"/>
      <c r="H120" s="2"/>
      <c r="I120" s="6"/>
      <c r="K120" s="25"/>
    </row>
    <row r="121" spans="1:11" ht="30">
      <c r="A121" s="5" t="s">
        <v>113</v>
      </c>
      <c r="B121" s="15" t="s">
        <v>48</v>
      </c>
      <c r="C121" s="59">
        <v>3</v>
      </c>
      <c r="D121" s="59">
        <v>3</v>
      </c>
      <c r="E121" s="59">
        <v>3</v>
      </c>
      <c r="F121" s="59">
        <v>1</v>
      </c>
      <c r="G121" s="4"/>
      <c r="H121" s="2"/>
      <c r="I121" s="6"/>
      <c r="K121" s="25"/>
    </row>
    <row r="122" spans="1:11" ht="30">
      <c r="A122" s="5" t="s">
        <v>114</v>
      </c>
      <c r="B122" s="15" t="s">
        <v>49</v>
      </c>
      <c r="C122" s="59">
        <v>3</v>
      </c>
      <c r="D122" s="59">
        <v>3</v>
      </c>
      <c r="E122" s="59">
        <v>3</v>
      </c>
      <c r="F122" s="59">
        <v>1</v>
      </c>
      <c r="G122" s="4"/>
      <c r="H122" s="2"/>
      <c r="I122" s="6"/>
      <c r="K122" s="25"/>
    </row>
    <row r="123" spans="1:11" ht="15">
      <c r="A123" s="5"/>
      <c r="B123" s="15"/>
      <c r="C123" s="59"/>
      <c r="D123" s="59"/>
      <c r="E123" s="59"/>
      <c r="F123" s="59"/>
      <c r="G123" s="4"/>
      <c r="H123" s="2"/>
      <c r="I123" s="6"/>
      <c r="K123" s="25"/>
    </row>
    <row r="124" spans="1:11" s="20" customFormat="1" ht="15">
      <c r="A124" s="26" t="s">
        <v>145</v>
      </c>
      <c r="B124" s="27" t="s">
        <v>27</v>
      </c>
      <c r="C124" s="57"/>
      <c r="D124" s="57"/>
      <c r="E124" s="57"/>
      <c r="F124" s="57"/>
      <c r="G124" s="28">
        <f>SUM(G125)/1</f>
        <v>0</v>
      </c>
      <c r="H124" s="29">
        <v>0.1</v>
      </c>
      <c r="I124" s="30">
        <f>SUM(G124*H124)*10</f>
        <v>0</v>
      </c>
      <c r="J124" s="22"/>
      <c r="K124" s="23"/>
    </row>
    <row r="125" spans="1:11" ht="45">
      <c r="A125" s="5" t="s">
        <v>115</v>
      </c>
      <c r="B125" s="15" t="s">
        <v>167</v>
      </c>
      <c r="C125" s="59">
        <v>3</v>
      </c>
      <c r="D125" s="59">
        <v>3</v>
      </c>
      <c r="E125" s="59">
        <v>3</v>
      </c>
      <c r="F125" s="59">
        <v>1</v>
      </c>
      <c r="G125" s="35"/>
      <c r="H125" s="2"/>
      <c r="I125" s="6"/>
      <c r="K125" s="25"/>
    </row>
    <row r="126" spans="1:11" ht="15">
      <c r="A126" s="5"/>
      <c r="B126" s="15"/>
      <c r="C126" s="59"/>
      <c r="D126" s="59"/>
      <c r="E126" s="59"/>
      <c r="F126" s="59"/>
      <c r="G126" s="35"/>
      <c r="H126" s="2"/>
      <c r="I126" s="6"/>
      <c r="K126" s="25"/>
    </row>
    <row r="127" spans="1:11" s="20" customFormat="1" ht="15">
      <c r="A127" s="26" t="s">
        <v>146</v>
      </c>
      <c r="B127" s="27" t="s">
        <v>28</v>
      </c>
      <c r="C127" s="57"/>
      <c r="D127" s="57"/>
      <c r="E127" s="57"/>
      <c r="F127" s="57"/>
      <c r="G127" s="28">
        <f>SUM(G128)/81</f>
        <v>0</v>
      </c>
      <c r="H127" s="29">
        <v>0.1</v>
      </c>
      <c r="I127" s="30">
        <f>SUM(G127*H127)*10</f>
        <v>0</v>
      </c>
      <c r="J127" s="22"/>
      <c r="K127" s="23"/>
    </row>
    <row r="128" spans="1:11" s="20" customFormat="1" ht="45">
      <c r="A128" s="5" t="s">
        <v>116</v>
      </c>
      <c r="B128" s="15" t="s">
        <v>198</v>
      </c>
      <c r="C128" s="59">
        <v>5</v>
      </c>
      <c r="D128" s="59">
        <v>5</v>
      </c>
      <c r="E128" s="59">
        <v>5</v>
      </c>
      <c r="F128" s="59">
        <v>3</v>
      </c>
      <c r="G128" s="35"/>
      <c r="H128" s="46"/>
      <c r="I128" s="46"/>
      <c r="J128" s="22"/>
      <c r="K128" s="25"/>
    </row>
    <row r="129" spans="1:11" s="20" customFormat="1" ht="15">
      <c r="A129" s="5"/>
      <c r="B129" s="15"/>
      <c r="C129" s="59"/>
      <c r="D129" s="59"/>
      <c r="E129" s="59"/>
      <c r="F129" s="59"/>
      <c r="G129" s="35"/>
      <c r="H129" s="46"/>
      <c r="I129" s="46"/>
      <c r="J129" s="22"/>
      <c r="K129" s="23"/>
    </row>
    <row r="130" spans="1:11" s="20" customFormat="1" ht="15">
      <c r="A130" s="26" t="s">
        <v>147</v>
      </c>
      <c r="B130" s="27" t="s">
        <v>47</v>
      </c>
      <c r="C130" s="57"/>
      <c r="D130" s="57"/>
      <c r="E130" s="57"/>
      <c r="F130" s="57"/>
      <c r="G130" s="28">
        <f>SUM(G131:G133)/3</f>
        <v>0</v>
      </c>
      <c r="H130" s="29">
        <v>0.1</v>
      </c>
      <c r="I130" s="30">
        <f>SUM(G130*H130)*10</f>
        <v>0</v>
      </c>
      <c r="J130" s="22"/>
      <c r="K130" s="23"/>
    </row>
    <row r="131" spans="1:11" s="20" customFormat="1" ht="105">
      <c r="A131" s="5" t="s">
        <v>117</v>
      </c>
      <c r="B131" s="15" t="s">
        <v>168</v>
      </c>
      <c r="C131" s="59">
        <v>5</v>
      </c>
      <c r="D131" s="59">
        <v>5</v>
      </c>
      <c r="E131" s="59">
        <v>5</v>
      </c>
      <c r="F131" s="59">
        <v>3</v>
      </c>
      <c r="G131" s="35"/>
      <c r="H131" s="46"/>
      <c r="I131" s="46"/>
      <c r="J131" s="22"/>
      <c r="K131" s="33"/>
    </row>
    <row r="132" spans="1:11" s="20" customFormat="1" ht="15">
      <c r="A132" s="5" t="s">
        <v>118</v>
      </c>
      <c r="B132" s="15" t="s">
        <v>102</v>
      </c>
      <c r="C132" s="59">
        <v>5</v>
      </c>
      <c r="D132" s="59">
        <v>5</v>
      </c>
      <c r="E132" s="59">
        <v>5</v>
      </c>
      <c r="F132" s="59">
        <v>3</v>
      </c>
      <c r="G132" s="35"/>
      <c r="H132" s="46"/>
      <c r="I132" s="46"/>
      <c r="J132" s="22"/>
      <c r="K132" s="23"/>
    </row>
    <row r="133" spans="1:11" s="20" customFormat="1" ht="15">
      <c r="A133" s="5" t="s">
        <v>119</v>
      </c>
      <c r="B133" s="15" t="s">
        <v>148</v>
      </c>
      <c r="C133" s="59">
        <v>5</v>
      </c>
      <c r="D133" s="59">
        <v>5</v>
      </c>
      <c r="E133" s="59">
        <v>5</v>
      </c>
      <c r="F133" s="59">
        <v>3</v>
      </c>
      <c r="G133" s="35"/>
      <c r="H133" s="46"/>
      <c r="I133" s="46"/>
      <c r="J133" s="22"/>
      <c r="K133" s="23"/>
    </row>
    <row r="135" ht="15" customHeight="1">
      <c r="K135" s="20"/>
    </row>
  </sheetData>
  <sheetProtection/>
  <mergeCells count="6">
    <mergeCell ref="K64:K67"/>
    <mergeCell ref="C12:E12"/>
    <mergeCell ref="A7:I7"/>
    <mergeCell ref="A10:I10"/>
    <mergeCell ref="A8:I8"/>
    <mergeCell ref="A9:I9"/>
  </mergeCells>
  <printOptions/>
  <pageMargins left="0.25" right="0.25" top="0.75" bottom="0.75" header="0.3" footer="0.3"/>
  <pageSetup fitToHeight="3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Du Plooy</dc:creator>
  <cp:keywords/>
  <dc:description/>
  <cp:lastModifiedBy>Amanda Du Plooy</cp:lastModifiedBy>
  <cp:lastPrinted>2018-09-06T09:09:10Z</cp:lastPrinted>
  <dcterms:created xsi:type="dcterms:W3CDTF">2016-09-14T13:04:28Z</dcterms:created>
  <dcterms:modified xsi:type="dcterms:W3CDTF">2019-04-02T05:57:59Z</dcterms:modified>
  <cp:category/>
  <cp:version/>
  <cp:contentType/>
  <cp:contentStatus/>
</cp:coreProperties>
</file>